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0" windowWidth="23835" windowHeight="14820" activeTab="0"/>
  </bookViews>
  <sheets>
    <sheet name="UA-State-final, 2-28-06" sheetId="1" r:id="rId1"/>
  </sheets>
  <definedNames/>
  <calcPr fullCalcOnLoad="1"/>
</workbook>
</file>

<file path=xl/sharedStrings.xml><?xml version="1.0" encoding="utf-8"?>
<sst xmlns="http://schemas.openxmlformats.org/spreadsheetml/2006/main" count="3067" uniqueCount="554">
  <si>
    <t>Cities Participating/ Data Provided</t>
  </si>
  <si>
    <t>Population</t>
  </si>
  <si>
    <t>Traffic Density</t>
  </si>
  <si>
    <t>TTI Indices</t>
  </si>
  <si>
    <t>Lane-Miles Over Capacity</t>
  </si>
  <si>
    <t xml:space="preserve">Lane-Miles Needed </t>
  </si>
  <si>
    <t>Cost to Remove Severe Congestion</t>
  </si>
  <si>
    <t>Costs per Resident and Commuter</t>
  </si>
  <si>
    <t>Costs per Delay Hour Saved</t>
  </si>
  <si>
    <t>Urbanized Area</t>
  </si>
  <si>
    <t>ST</t>
  </si>
  <si>
    <t>PopK 2003</t>
  </si>
  <si>
    <t>PopK 2030</t>
  </si>
  <si>
    <t>DVMT/ Mile, Total, 2003</t>
  </si>
  <si>
    <t>DVMT/ Mile, Total, 2030</t>
  </si>
  <si>
    <t>1982 TTI</t>
  </si>
  <si>
    <t>1993 TTI</t>
  </si>
  <si>
    <t>1995 TTI</t>
  </si>
  <si>
    <t>2002 TTI</t>
  </si>
  <si>
    <t>2003 TTI</t>
  </si>
  <si>
    <t>Est 2030 TTI</t>
  </si>
  <si>
    <t>Miles Over 1.0, Total 2003</t>
  </si>
  <si>
    <t xml:space="preserve">Lane-Miles Over 1.0, Total 2003 </t>
  </si>
  <si>
    <t xml:space="preserve">Lane-Miles Over 1.0, Total 2030 </t>
  </si>
  <si>
    <t>Lane- Miles Needed, Int Frwy, 2030</t>
  </si>
  <si>
    <t>Lane-MIes Needed OPA 
2030</t>
  </si>
  <si>
    <t>Lane-Miles Needed Other Rds 
2030</t>
  </si>
  <si>
    <t>TOTAL Lane-Miles Needed 2030</t>
  </si>
  <si>
    <t>Lane-Mile Cost, UI +OFE 2030, $M</t>
  </si>
  <si>
    <t>Wtd Avg Cost per LM, UI+OFE 2030, $M</t>
  </si>
  <si>
    <t>Lane-Mile Cost, OPA, 2030, $M</t>
  </si>
  <si>
    <t>Wtd Avg Cost/ LM, OPA 2030, $M</t>
  </si>
  <si>
    <t>Lane-Mile Cost, Other Roads, 2030, $M</t>
  </si>
  <si>
    <t>Wtd Avg Cost/ LM, Other Rds, 2030, $M</t>
  </si>
  <si>
    <t>TOTAL Lane-Mile Costs, 2030, $M</t>
  </si>
  <si>
    <t>Cost per Commuter per Year</t>
  </si>
  <si>
    <t>Cost per Resident per Year</t>
  </si>
  <si>
    <t>Cost per Commuter per Day</t>
  </si>
  <si>
    <t>Average Annual Delay Hours Saved</t>
  </si>
  <si>
    <t>Annual Cost per Delay Hour Saved</t>
  </si>
  <si>
    <t>Original Order (State Code)</t>
  </si>
  <si>
    <t>Revised Order (State Name)</t>
  </si>
  <si>
    <t>Base Name</t>
  </si>
  <si>
    <t>Base ST</t>
  </si>
  <si>
    <t>Sum Costs, $M</t>
  </si>
  <si>
    <t>ave ann savings, hrs</t>
  </si>
  <si>
    <t>Pop2003</t>
  </si>
  <si>
    <t xml:space="preserve"> Birmingham</t>
  </si>
  <si>
    <t>AL</t>
  </si>
  <si>
    <t>NA</t>
  </si>
  <si>
    <t>Alabama</t>
  </si>
  <si>
    <t xml:space="preserve"> Mobile</t>
  </si>
  <si>
    <t xml:space="preserve"> Huntsville</t>
  </si>
  <si>
    <t xml:space="preserve"> Montgomery</t>
  </si>
  <si>
    <t xml:space="preserve"> Tuscaloosa</t>
  </si>
  <si>
    <t xml:space="preserve"> Anniston</t>
  </si>
  <si>
    <t xml:space="preserve"> Florence</t>
  </si>
  <si>
    <t xml:space="preserve"> Gadsden</t>
  </si>
  <si>
    <t xml:space="preserve"> Auburn</t>
  </si>
  <si>
    <t xml:space="preserve"> Dothan</t>
  </si>
  <si>
    <t xml:space="preserve"> Decatur</t>
  </si>
  <si>
    <t xml:space="preserve"> Anchorage</t>
  </si>
  <si>
    <t>AK</t>
  </si>
  <si>
    <t>Alaska</t>
  </si>
  <si>
    <t xml:space="preserve"> Fairbanks</t>
  </si>
  <si>
    <t xml:space="preserve"> Phoenix-Mesa</t>
  </si>
  <si>
    <t>AZ</t>
  </si>
  <si>
    <t>Arizona</t>
  </si>
  <si>
    <t xml:space="preserve"> Tucson</t>
  </si>
  <si>
    <t xml:space="preserve"> Yuma </t>
  </si>
  <si>
    <t xml:space="preserve"> Avondale</t>
  </si>
  <si>
    <t xml:space="preserve"> Prescott</t>
  </si>
  <si>
    <t xml:space="preserve"> Flagstaff</t>
  </si>
  <si>
    <t xml:space="preserve"> Little Rock</t>
  </si>
  <si>
    <t>AR</t>
  </si>
  <si>
    <t>Arkansas</t>
  </si>
  <si>
    <t xml:space="preserve"> Fort Smith </t>
  </si>
  <si>
    <t xml:space="preserve"> Fayetteville-Springdale</t>
  </si>
  <si>
    <t xml:space="preserve"> Pine Bluff</t>
  </si>
  <si>
    <t xml:space="preserve"> Los Angeles-Long Beach</t>
  </si>
  <si>
    <t>CA</t>
  </si>
  <si>
    <t>California</t>
  </si>
  <si>
    <t xml:space="preserve"> Los Angeles-Long Beach-Pomona-Ontario</t>
  </si>
  <si>
    <t xml:space="preserve"> San Francisco-Oakland</t>
  </si>
  <si>
    <t xml:space="preserve"> San Diego</t>
  </si>
  <si>
    <t xml:space="preserve"> Riverside-San Bernardino</t>
  </si>
  <si>
    <t xml:space="preserve"> San Jose</t>
  </si>
  <si>
    <t xml:space="preserve"> Sacramento</t>
  </si>
  <si>
    <t xml:space="preserve"> Fresno</t>
  </si>
  <si>
    <t xml:space="preserve"> Oxnard-Ventura</t>
  </si>
  <si>
    <t xml:space="preserve"> Bakersfield</t>
  </si>
  <si>
    <t xml:space="preserve"> Stockton</t>
  </si>
  <si>
    <t xml:space="preserve"> Modesto</t>
  </si>
  <si>
    <t xml:space="preserve"> Indio-Palm Springs</t>
  </si>
  <si>
    <t xml:space="preserve"> Indio-Cathedral City-Palm Springs</t>
  </si>
  <si>
    <t xml:space="preserve"> Santa Rosa</t>
  </si>
  <si>
    <t xml:space="preserve"> Lancaster-Palmdale</t>
  </si>
  <si>
    <t xml:space="preserve"> Antioch</t>
  </si>
  <si>
    <t xml:space="preserve"> Victorville-Hesperia</t>
  </si>
  <si>
    <t xml:space="preserve"> Victorville-Hesperia-Apple Valley</t>
  </si>
  <si>
    <t xml:space="preserve"> Santa Barbara</t>
  </si>
  <si>
    <t xml:space="preserve"> Salinas</t>
  </si>
  <si>
    <t xml:space="preserve"> Santa Cruz</t>
  </si>
  <si>
    <t xml:space="preserve"> Simi Valley</t>
  </si>
  <si>
    <t xml:space="preserve"> Visalia</t>
  </si>
  <si>
    <t xml:space="preserve"> Fairfield</t>
  </si>
  <si>
    <t xml:space="preserve"> Hemet</t>
  </si>
  <si>
    <t xml:space="preserve"> Santa Maria</t>
  </si>
  <si>
    <t xml:space="preserve"> Seaside-Monterey-Marina</t>
  </si>
  <si>
    <t xml:space="preserve"> Merced</t>
  </si>
  <si>
    <t xml:space="preserve"> Yuba City</t>
  </si>
  <si>
    <t xml:space="preserve"> Redding</t>
  </si>
  <si>
    <t xml:space="preserve"> Chico</t>
  </si>
  <si>
    <t xml:space="preserve"> Vacaville</t>
  </si>
  <si>
    <t xml:space="preserve"> Lodi</t>
  </si>
  <si>
    <t xml:space="preserve"> Napa</t>
  </si>
  <si>
    <t xml:space="preserve"> Davis</t>
  </si>
  <si>
    <t xml:space="preserve"> Watsonville</t>
  </si>
  <si>
    <t xml:space="preserve"> Lompoc</t>
  </si>
  <si>
    <t xml:space="preserve"> San Luis Obispo</t>
  </si>
  <si>
    <t xml:space="preserve"> Denver-Aurora</t>
  </si>
  <si>
    <t>CO</t>
  </si>
  <si>
    <t>Colorado</t>
  </si>
  <si>
    <t xml:space="preserve"> Colorado Springs</t>
  </si>
  <si>
    <t xml:space="preserve"> Fort Collins</t>
  </si>
  <si>
    <t xml:space="preserve"> Pueblo</t>
  </si>
  <si>
    <t xml:space="preserve"> Greeley</t>
  </si>
  <si>
    <t xml:space="preserve"> Boulder</t>
  </si>
  <si>
    <t xml:space="preserve"> Grand Junction</t>
  </si>
  <si>
    <t xml:space="preserve"> Longmont</t>
  </si>
  <si>
    <t xml:space="preserve"> Hartford</t>
  </si>
  <si>
    <t>CT</t>
  </si>
  <si>
    <t>Connecticut</t>
  </si>
  <si>
    <t xml:space="preserve"> Bridgeport-Stamford </t>
  </si>
  <si>
    <t xml:space="preserve"> New Haven</t>
  </si>
  <si>
    <t xml:space="preserve"> Norwich-New London</t>
  </si>
  <si>
    <t xml:space="preserve"> Waterbury</t>
  </si>
  <si>
    <t xml:space="preserve"> Danbury </t>
  </si>
  <si>
    <t xml:space="preserve"> Dover</t>
  </si>
  <si>
    <t>DE</t>
  </si>
  <si>
    <t>Delaware</t>
  </si>
  <si>
    <t xml:space="preserve"> Washington </t>
  </si>
  <si>
    <t>DC</t>
  </si>
  <si>
    <t>District of Columbia</t>
  </si>
  <si>
    <t xml:space="preserve"> Miami</t>
  </si>
  <si>
    <t>FL</t>
  </si>
  <si>
    <t>Florida</t>
  </si>
  <si>
    <t xml:space="preserve"> Tampa-St. Petersburg</t>
  </si>
  <si>
    <t xml:space="preserve"> Orlando</t>
  </si>
  <si>
    <t xml:space="preserve"> Jacksonville</t>
  </si>
  <si>
    <t xml:space="preserve"> Sarasota-Bradenton</t>
  </si>
  <si>
    <t xml:space="preserve"> Palm Bay-Melbourne</t>
  </si>
  <si>
    <t xml:space="preserve"> Cape Coral</t>
  </si>
  <si>
    <t xml:space="preserve"> Pensacola </t>
  </si>
  <si>
    <t xml:space="preserve"> Port St.Lucie-Fort Pierce</t>
  </si>
  <si>
    <t xml:space="preserve"> Port St.Lucie-Fort Pierce-Stuart, FL</t>
  </si>
  <si>
    <t xml:space="preserve"> Daytona Beach-Port Orange</t>
  </si>
  <si>
    <t xml:space="preserve"> Tallahassee</t>
  </si>
  <si>
    <t xml:space="preserve"> Lakeland</t>
  </si>
  <si>
    <t xml:space="preserve"> Bonita Springs-Naples</t>
  </si>
  <si>
    <t xml:space="preserve"> Gainesville</t>
  </si>
  <si>
    <t xml:space="preserve"> Fort Walton Beach</t>
  </si>
  <si>
    <t xml:space="preserve"> Panama City</t>
  </si>
  <si>
    <t xml:space="preserve"> Winter Haven</t>
  </si>
  <si>
    <t xml:space="preserve"> Ocala</t>
  </si>
  <si>
    <t xml:space="preserve"> North Port-Punta Gorda</t>
  </si>
  <si>
    <t xml:space="preserve"> Vero Beach-Sebastian</t>
  </si>
  <si>
    <t xml:space="preserve"> Deltona</t>
  </si>
  <si>
    <t xml:space="preserve"> Brooksville</t>
  </si>
  <si>
    <t xml:space="preserve"> Titusville</t>
  </si>
  <si>
    <t xml:space="preserve"> Atlanta</t>
  </si>
  <si>
    <t>GA</t>
  </si>
  <si>
    <t>Georgia</t>
  </si>
  <si>
    <t xml:space="preserve"> Augusta-Richmond County </t>
  </si>
  <si>
    <t xml:space="preserve"> Columbus </t>
  </si>
  <si>
    <t xml:space="preserve"> Savannah</t>
  </si>
  <si>
    <t xml:space="preserve"> Macon</t>
  </si>
  <si>
    <t xml:space="preserve"> Warner Robins</t>
  </si>
  <si>
    <t xml:space="preserve"> Athens-Clarke County</t>
  </si>
  <si>
    <t xml:space="preserve"> Albany</t>
  </si>
  <si>
    <t xml:space="preserve"> Brunswick</t>
  </si>
  <si>
    <t xml:space="preserve"> Rome</t>
  </si>
  <si>
    <t xml:space="preserve"> Honolulu</t>
  </si>
  <si>
    <t>HI</t>
  </si>
  <si>
    <t>Hawaii</t>
  </si>
  <si>
    <t xml:space="preserve"> Kailua-Kaneohe</t>
  </si>
  <si>
    <t xml:space="preserve"> Boise City</t>
  </si>
  <si>
    <t>ID</t>
  </si>
  <si>
    <t>Idaho</t>
  </si>
  <si>
    <t xml:space="preserve"> Nampa</t>
  </si>
  <si>
    <t xml:space="preserve"> Coeur d'Alene</t>
  </si>
  <si>
    <t xml:space="preserve"> Pocatello</t>
  </si>
  <si>
    <t xml:space="preserve"> Idaho Falls</t>
  </si>
  <si>
    <t xml:space="preserve"> Chicago </t>
  </si>
  <si>
    <t>IL</t>
  </si>
  <si>
    <t>Illinois</t>
  </si>
  <si>
    <t xml:space="preserve"> Davenport </t>
  </si>
  <si>
    <t xml:space="preserve"> Peoria</t>
  </si>
  <si>
    <t xml:space="preserve"> Rockford</t>
  </si>
  <si>
    <t xml:space="preserve"> Springfield</t>
  </si>
  <si>
    <t xml:space="preserve"> Champaign</t>
  </si>
  <si>
    <t xml:space="preserve"> Bloomington-Normal</t>
  </si>
  <si>
    <t xml:space="preserve"> Alton</t>
  </si>
  <si>
    <t xml:space="preserve"> Kankakee</t>
  </si>
  <si>
    <t xml:space="preserve"> DeKalb</t>
  </si>
  <si>
    <t xml:space="preserve"> Danville</t>
  </si>
  <si>
    <t xml:space="preserve"> Indianapolis</t>
  </si>
  <si>
    <t>IN</t>
  </si>
  <si>
    <t>Indiana</t>
  </si>
  <si>
    <t xml:space="preserve"> South Bend </t>
  </si>
  <si>
    <t xml:space="preserve"> Fort Wayne</t>
  </si>
  <si>
    <t xml:space="preserve"> Evansville </t>
  </si>
  <si>
    <t xml:space="preserve"> Lafayette</t>
  </si>
  <si>
    <t xml:space="preserve"> Elkhart </t>
  </si>
  <si>
    <t xml:space="preserve"> Muncie</t>
  </si>
  <si>
    <t xml:space="preserve"> Terre Haute</t>
  </si>
  <si>
    <t xml:space="preserve"> Anderson</t>
  </si>
  <si>
    <t xml:space="preserve"> Bloomington</t>
  </si>
  <si>
    <t xml:space="preserve"> Kokomo</t>
  </si>
  <si>
    <t xml:space="preserve"> Des Moines</t>
  </si>
  <si>
    <t>IA</t>
  </si>
  <si>
    <t>Iowa</t>
  </si>
  <si>
    <t xml:space="preserve"> Cedar Rapids</t>
  </si>
  <si>
    <t xml:space="preserve"> Waterloo</t>
  </si>
  <si>
    <t xml:space="preserve"> Sioux City </t>
  </si>
  <si>
    <t xml:space="preserve"> Iowa City</t>
  </si>
  <si>
    <t xml:space="preserve"> Dubuque </t>
  </si>
  <si>
    <t xml:space="preserve"> Ames</t>
  </si>
  <si>
    <t xml:space="preserve"> Wichita</t>
  </si>
  <si>
    <t>KS</t>
  </si>
  <si>
    <t>Kansas</t>
  </si>
  <si>
    <t xml:space="preserve"> Topeka</t>
  </si>
  <si>
    <t xml:space="preserve"> Lawrence</t>
  </si>
  <si>
    <t xml:space="preserve"> Louisville </t>
  </si>
  <si>
    <t>KY</t>
  </si>
  <si>
    <t>Kentucky</t>
  </si>
  <si>
    <t xml:space="preserve"> Lexington-Fayette</t>
  </si>
  <si>
    <t xml:space="preserve"> Radcliffe-Elizabethtown</t>
  </si>
  <si>
    <t xml:space="preserve"> Owensboro</t>
  </si>
  <si>
    <t xml:space="preserve"> Bowling Green</t>
  </si>
  <si>
    <t xml:space="preserve"> New Orleans</t>
  </si>
  <si>
    <t>LA</t>
  </si>
  <si>
    <t>Louisiana</t>
  </si>
  <si>
    <t xml:space="preserve"> Baton Rouge</t>
  </si>
  <si>
    <t xml:space="preserve"> Shreveport</t>
  </si>
  <si>
    <t xml:space="preserve"> Lake Charles</t>
  </si>
  <si>
    <t xml:space="preserve"> Houma</t>
  </si>
  <si>
    <t xml:space="preserve"> Monroe</t>
  </si>
  <si>
    <t xml:space="preserve"> Slidell</t>
  </si>
  <si>
    <t xml:space="preserve"> Alexandria</t>
  </si>
  <si>
    <t xml:space="preserve"> Mandeville-Covington</t>
  </si>
  <si>
    <t xml:space="preserve"> Portland</t>
  </si>
  <si>
    <t>ME</t>
  </si>
  <si>
    <t>Maine</t>
  </si>
  <si>
    <t xml:space="preserve"> Lewiston</t>
  </si>
  <si>
    <t xml:space="preserve"> Bangor</t>
  </si>
  <si>
    <t xml:space="preserve"> Baltimore</t>
  </si>
  <si>
    <t>MD</t>
  </si>
  <si>
    <t>Maryland</t>
  </si>
  <si>
    <t xml:space="preserve"> Aberdeen-Havre de Grace</t>
  </si>
  <si>
    <t xml:space="preserve"> Aberdeen-Havre de Grace-Bel Air</t>
  </si>
  <si>
    <t xml:space="preserve"> Hagerstown </t>
  </si>
  <si>
    <t xml:space="preserve"> Frederick</t>
  </si>
  <si>
    <t xml:space="preserve"> St. Charles</t>
  </si>
  <si>
    <t xml:space="preserve"> Westminster</t>
  </si>
  <si>
    <t xml:space="preserve"> Salisbury </t>
  </si>
  <si>
    <t xml:space="preserve"> Boston </t>
  </si>
  <si>
    <t>MA</t>
  </si>
  <si>
    <t>Massachusetts</t>
  </si>
  <si>
    <t xml:space="preserve"> Springfield </t>
  </si>
  <si>
    <t xml:space="preserve"> Worcester </t>
  </si>
  <si>
    <t xml:space="preserve"> Barnstable Town</t>
  </si>
  <si>
    <t xml:space="preserve"> New Bedford</t>
  </si>
  <si>
    <t xml:space="preserve"> Leominster-Fitchburg</t>
  </si>
  <si>
    <t xml:space="preserve"> Pittsfield</t>
  </si>
  <si>
    <t xml:space="preserve"> Detroit</t>
  </si>
  <si>
    <t>MI</t>
  </si>
  <si>
    <t>Michigan</t>
  </si>
  <si>
    <t xml:space="preserve"> Grand Rapids</t>
  </si>
  <si>
    <t xml:space="preserve"> Flint</t>
  </si>
  <si>
    <t xml:space="preserve"> Lansing</t>
  </si>
  <si>
    <t xml:space="preserve"> Ann Arbor</t>
  </si>
  <si>
    <t xml:space="preserve"> Kalamazoo</t>
  </si>
  <si>
    <t xml:space="preserve"> Muskegon</t>
  </si>
  <si>
    <t xml:space="preserve"> Saginaw</t>
  </si>
  <si>
    <t xml:space="preserve"> South Lyon-Howell-Brighton</t>
  </si>
  <si>
    <t xml:space="preserve"> Holland</t>
  </si>
  <si>
    <t xml:space="preserve"> Jackson</t>
  </si>
  <si>
    <t xml:space="preserve"> Port Huron</t>
  </si>
  <si>
    <t xml:space="preserve"> Battle Creek</t>
  </si>
  <si>
    <t xml:space="preserve"> Bay City</t>
  </si>
  <si>
    <t xml:space="preserve"> Benton Harbon-St Joseph</t>
  </si>
  <si>
    <t xml:space="preserve"> Minneapolis-St. Paul</t>
  </si>
  <si>
    <t>MN</t>
  </si>
  <si>
    <t>Minnesota</t>
  </si>
  <si>
    <t xml:space="preserve"> Duluth </t>
  </si>
  <si>
    <t xml:space="preserve"> Rochester</t>
  </si>
  <si>
    <t xml:space="preserve"> St. Cloud</t>
  </si>
  <si>
    <t>MS</t>
  </si>
  <si>
    <t>Mississippi</t>
  </si>
  <si>
    <t xml:space="preserve"> Gulfport-Biloxi</t>
  </si>
  <si>
    <t xml:space="preserve"> Hattiesburg</t>
  </si>
  <si>
    <t xml:space="preserve"> Pascagoula</t>
  </si>
  <si>
    <t xml:space="preserve"> St. Louis </t>
  </si>
  <si>
    <t>MO</t>
  </si>
  <si>
    <t>Missouri</t>
  </si>
  <si>
    <t xml:space="preserve"> Kansas City </t>
  </si>
  <si>
    <t xml:space="preserve"> Columbia</t>
  </si>
  <si>
    <t xml:space="preserve"> St Joseph </t>
  </si>
  <si>
    <t xml:space="preserve"> Joplin</t>
  </si>
  <si>
    <t xml:space="preserve"> Billings</t>
  </si>
  <si>
    <t>MT</t>
  </si>
  <si>
    <t>Montana</t>
  </si>
  <si>
    <t xml:space="preserve"> Missoula</t>
  </si>
  <si>
    <t xml:space="preserve"> Great Falls</t>
  </si>
  <si>
    <t xml:space="preserve"> Omaha </t>
  </si>
  <si>
    <t>NE</t>
  </si>
  <si>
    <t>Nebraska</t>
  </si>
  <si>
    <t xml:space="preserve"> Lincoln</t>
  </si>
  <si>
    <t xml:space="preserve"> Las Vegas</t>
  </si>
  <si>
    <t>NV</t>
  </si>
  <si>
    <t>Nevada</t>
  </si>
  <si>
    <t xml:space="preserve"> Reno</t>
  </si>
  <si>
    <t xml:space="preserve"> Nashua </t>
  </si>
  <si>
    <t>NH</t>
  </si>
  <si>
    <t>New Hampshire</t>
  </si>
  <si>
    <t xml:space="preserve"> Manchester</t>
  </si>
  <si>
    <t xml:space="preserve"> Portsmouth-Dover</t>
  </si>
  <si>
    <t xml:space="preserve"> Portsmouth--Dover-Rochester </t>
  </si>
  <si>
    <t xml:space="preserve"> Trenton</t>
  </si>
  <si>
    <t>NJ</t>
  </si>
  <si>
    <t>New Jersey</t>
  </si>
  <si>
    <t xml:space="preserve"> Atlantic City</t>
  </si>
  <si>
    <t xml:space="preserve"> Vineland</t>
  </si>
  <si>
    <t xml:space="preserve"> Hightstown</t>
  </si>
  <si>
    <t xml:space="preserve"> Wildwood-Cape May</t>
  </si>
  <si>
    <t xml:space="preserve"> Wildwood-North Wildwood - Cape May</t>
  </si>
  <si>
    <t xml:space="preserve"> Albuquerque</t>
  </si>
  <si>
    <t>NM</t>
  </si>
  <si>
    <t>New Mexico</t>
  </si>
  <si>
    <t xml:space="preserve"> Las Cruces</t>
  </si>
  <si>
    <t xml:space="preserve"> Santa Fe</t>
  </si>
  <si>
    <t xml:space="preserve"> Farmington</t>
  </si>
  <si>
    <t xml:space="preserve"> New York-Newark </t>
  </si>
  <si>
    <t>NY</t>
  </si>
  <si>
    <t>New York</t>
  </si>
  <si>
    <t xml:space="preserve"> Buffalo</t>
  </si>
  <si>
    <t xml:space="preserve"> Syracuse</t>
  </si>
  <si>
    <t xml:space="preserve"> Poughkeepsie-Newburgh</t>
  </si>
  <si>
    <t xml:space="preserve"> Utica</t>
  </si>
  <si>
    <t xml:space="preserve"> Binghamton </t>
  </si>
  <si>
    <t xml:space="preserve"> Glens Falls</t>
  </si>
  <si>
    <t xml:space="preserve"> Elmira</t>
  </si>
  <si>
    <t xml:space="preserve"> Ithaca</t>
  </si>
  <si>
    <t xml:space="preserve"> Charlotte </t>
  </si>
  <si>
    <t>NC</t>
  </si>
  <si>
    <t>North Carolina</t>
  </si>
  <si>
    <t xml:space="preserve"> Raleigh</t>
  </si>
  <si>
    <t xml:space="preserve"> Fayetteville</t>
  </si>
  <si>
    <t xml:space="preserve"> Durham</t>
  </si>
  <si>
    <t xml:space="preserve"> Winston-Salem</t>
  </si>
  <si>
    <t xml:space="preserve"> Greensboro</t>
  </si>
  <si>
    <t xml:space="preserve"> Wilmington</t>
  </si>
  <si>
    <t xml:space="preserve"> Gastonia</t>
  </si>
  <si>
    <t xml:space="preserve"> Concord</t>
  </si>
  <si>
    <t xml:space="preserve"> Asheville</t>
  </si>
  <si>
    <t xml:space="preserve"> High Point</t>
  </si>
  <si>
    <t xml:space="preserve"> Hickory</t>
  </si>
  <si>
    <t xml:space="preserve"> Burlington</t>
  </si>
  <si>
    <t xml:space="preserve"> Greenville</t>
  </si>
  <si>
    <t xml:space="preserve"> Goldsboro</t>
  </si>
  <si>
    <t xml:space="preserve"> Rocky Mount</t>
  </si>
  <si>
    <t xml:space="preserve"> Fargo </t>
  </si>
  <si>
    <t>ND</t>
  </si>
  <si>
    <t>North Dakota</t>
  </si>
  <si>
    <t xml:space="preserve"> Bismarck</t>
  </si>
  <si>
    <t xml:space="preserve"> Grand Forks </t>
  </si>
  <si>
    <t xml:space="preserve"> Cleveland</t>
  </si>
  <si>
    <t>OH</t>
  </si>
  <si>
    <t>Ohio</t>
  </si>
  <si>
    <t xml:space="preserve"> Cincinnati</t>
  </si>
  <si>
    <t xml:space="preserve"> Columbus</t>
  </si>
  <si>
    <t xml:space="preserve"> Dayton</t>
  </si>
  <si>
    <t xml:space="preserve"> Akron</t>
  </si>
  <si>
    <t xml:space="preserve"> Toledo </t>
  </si>
  <si>
    <t xml:space="preserve"> Youngstown-Warren</t>
  </si>
  <si>
    <t xml:space="preserve"> Youngstown-Warren-Sharon (OH-PA)</t>
  </si>
  <si>
    <t xml:space="preserve"> Canton</t>
  </si>
  <si>
    <t xml:space="preserve"> Lorain-Elyria</t>
  </si>
  <si>
    <t xml:space="preserve"> Middletown</t>
  </si>
  <si>
    <t xml:space="preserve"> Mansfield</t>
  </si>
  <si>
    <t xml:space="preserve"> Lima</t>
  </si>
  <si>
    <t xml:space="preserve"> Newark</t>
  </si>
  <si>
    <t xml:space="preserve"> Weirton-Steubenville </t>
  </si>
  <si>
    <t xml:space="preserve"> Sandusky</t>
  </si>
  <si>
    <t xml:space="preserve"> Oklahoma City</t>
  </si>
  <si>
    <t>OK</t>
  </si>
  <si>
    <t>Oklahoma</t>
  </si>
  <si>
    <t xml:space="preserve"> Tulsa</t>
  </si>
  <si>
    <t xml:space="preserve"> Lawton</t>
  </si>
  <si>
    <t xml:space="preserve"> Portland </t>
  </si>
  <si>
    <t>OR</t>
  </si>
  <si>
    <t>Oregon</t>
  </si>
  <si>
    <t xml:space="preserve"> Eugene</t>
  </si>
  <si>
    <t xml:space="preserve"> Salem</t>
  </si>
  <si>
    <t xml:space="preserve"> Medford</t>
  </si>
  <si>
    <t xml:space="preserve"> Bend</t>
  </si>
  <si>
    <t xml:space="preserve"> Corvallis</t>
  </si>
  <si>
    <t xml:space="preserve"> Philadelphia </t>
  </si>
  <si>
    <t>PA</t>
  </si>
  <si>
    <t>Pennsylvania</t>
  </si>
  <si>
    <t xml:space="preserve"> Pittsburgh</t>
  </si>
  <si>
    <t xml:space="preserve"> Bethlehem </t>
  </si>
  <si>
    <t xml:space="preserve"> Scranton-Wilkes-Barre</t>
  </si>
  <si>
    <t xml:space="preserve"> Harrisburg</t>
  </si>
  <si>
    <t xml:space="preserve"> Lancaster</t>
  </si>
  <si>
    <t xml:space="preserve"> Reading</t>
  </si>
  <si>
    <t xml:space="preserve"> Erie</t>
  </si>
  <si>
    <t xml:space="preserve"> York</t>
  </si>
  <si>
    <t xml:space="preserve"> Altoona</t>
  </si>
  <si>
    <t xml:space="preserve"> Pottstown</t>
  </si>
  <si>
    <t xml:space="preserve"> Monessen</t>
  </si>
  <si>
    <t xml:space="preserve"> State College</t>
  </si>
  <si>
    <t xml:space="preserve"> Williamsport</t>
  </si>
  <si>
    <t xml:space="preserve"> Johnstown</t>
  </si>
  <si>
    <t xml:space="preserve"> Lebanon</t>
  </si>
  <si>
    <t xml:space="preserve"> Uniontown-Connellsville</t>
  </si>
  <si>
    <t xml:space="preserve"> Hazleton</t>
  </si>
  <si>
    <t xml:space="preserve"> Providence-Fall River</t>
  </si>
  <si>
    <t>RI</t>
  </si>
  <si>
    <t>Rhode Island</t>
  </si>
  <si>
    <t xml:space="preserve"> Providence-Fall River-Newport-Taunton (RI-MA)</t>
  </si>
  <si>
    <t xml:space="preserve"> Charleston</t>
  </si>
  <si>
    <t>SC</t>
  </si>
  <si>
    <t>South Carolina</t>
  </si>
  <si>
    <t xml:space="preserve"> Charleston-North Charleston</t>
  </si>
  <si>
    <t xml:space="preserve"> Spartanburg</t>
  </si>
  <si>
    <t xml:space="preserve"> Myrtle Beach</t>
  </si>
  <si>
    <t xml:space="preserve"> Rock Hill</t>
  </si>
  <si>
    <t xml:space="preserve"> Sumter</t>
  </si>
  <si>
    <t xml:space="preserve"> Sioux Falls</t>
  </si>
  <si>
    <t>SD</t>
  </si>
  <si>
    <t>South Dakota</t>
  </si>
  <si>
    <t xml:space="preserve"> Rapid City</t>
  </si>
  <si>
    <t xml:space="preserve"> Memphis </t>
  </si>
  <si>
    <t>TN</t>
  </si>
  <si>
    <t>Tennessee</t>
  </si>
  <si>
    <t xml:space="preserve"> Nashville-Davidson</t>
  </si>
  <si>
    <t xml:space="preserve"> Knoxville</t>
  </si>
  <si>
    <t xml:space="preserve"> Chattanooga </t>
  </si>
  <si>
    <t xml:space="preserve"> Clarksville </t>
  </si>
  <si>
    <t xml:space="preserve"> Johnson City</t>
  </si>
  <si>
    <t xml:space="preserve"> Kingsport </t>
  </si>
  <si>
    <t xml:space="preserve"> Bristol </t>
  </si>
  <si>
    <t xml:space="preserve"> Morristown</t>
  </si>
  <si>
    <t xml:space="preserve"> Dallas-Fort Worth</t>
  </si>
  <si>
    <t>TX</t>
  </si>
  <si>
    <t>Texas</t>
  </si>
  <si>
    <t xml:space="preserve"> Dallas-Fort Worth-Arlington</t>
  </si>
  <si>
    <t xml:space="preserve"> Houston</t>
  </si>
  <si>
    <t xml:space="preserve"> San Antonio</t>
  </si>
  <si>
    <t xml:space="preserve"> Austin</t>
  </si>
  <si>
    <t xml:space="preserve"> El Paso </t>
  </si>
  <si>
    <t xml:space="preserve"> McAllen</t>
  </si>
  <si>
    <t xml:space="preserve"> Corpus Christi</t>
  </si>
  <si>
    <t xml:space="preserve"> Denton-Lewisville</t>
  </si>
  <si>
    <t xml:space="preserve"> Lubbock</t>
  </si>
  <si>
    <t xml:space="preserve"> Laredo</t>
  </si>
  <si>
    <t xml:space="preserve"> Amarillo</t>
  </si>
  <si>
    <t xml:space="preserve"> Waco</t>
  </si>
  <si>
    <t xml:space="preserve"> Brownsville</t>
  </si>
  <si>
    <t xml:space="preserve"> Texas City</t>
  </si>
  <si>
    <t xml:space="preserve"> Killeen</t>
  </si>
  <si>
    <t xml:space="preserve"> College Station-Bryan</t>
  </si>
  <si>
    <t xml:space="preserve"> Beaumont</t>
  </si>
  <si>
    <t xml:space="preserve"> Abilene</t>
  </si>
  <si>
    <t xml:space="preserve"> Port Arthur</t>
  </si>
  <si>
    <t xml:space="preserve"> Wichita Falls</t>
  </si>
  <si>
    <t xml:space="preserve"> Midland</t>
  </si>
  <si>
    <t xml:space="preserve"> Harlingen</t>
  </si>
  <si>
    <t xml:space="preserve"> Odessa</t>
  </si>
  <si>
    <t xml:space="preserve"> Tyler</t>
  </si>
  <si>
    <t xml:space="preserve"> San Angelo</t>
  </si>
  <si>
    <t xml:space="preserve"> Longview</t>
  </si>
  <si>
    <t xml:space="preserve"> Temple</t>
  </si>
  <si>
    <t xml:space="preserve"> Texarkana </t>
  </si>
  <si>
    <t xml:space="preserve"> Sherman</t>
  </si>
  <si>
    <t xml:space="preserve"> Victoria</t>
  </si>
  <si>
    <t xml:space="preserve"> Galveston</t>
  </si>
  <si>
    <t xml:space="preserve"> Salt Lake City</t>
  </si>
  <si>
    <t>UT</t>
  </si>
  <si>
    <t>Utah</t>
  </si>
  <si>
    <t xml:space="preserve"> Ogden-Layton</t>
  </si>
  <si>
    <t xml:space="preserve"> Provo-Orem</t>
  </si>
  <si>
    <t xml:space="preserve"> Logan</t>
  </si>
  <si>
    <t xml:space="preserve"> St. George</t>
  </si>
  <si>
    <t>VT</t>
  </si>
  <si>
    <t>Vermont</t>
  </si>
  <si>
    <t xml:space="preserve"> Virginia Beach</t>
  </si>
  <si>
    <t>VA</t>
  </si>
  <si>
    <t>Virginia</t>
  </si>
  <si>
    <t xml:space="preserve"> Richmond-Petersburg</t>
  </si>
  <si>
    <t xml:space="preserve"> Richmond-Petersburg, VA</t>
  </si>
  <si>
    <t xml:space="preserve"> Roanoke</t>
  </si>
  <si>
    <t xml:space="preserve"> Fredericksburg</t>
  </si>
  <si>
    <t xml:space="preserve"> Lynchburg</t>
  </si>
  <si>
    <t xml:space="preserve"> Charlottesville</t>
  </si>
  <si>
    <t xml:space="preserve"> Winchester</t>
  </si>
  <si>
    <t xml:space="preserve"> Blacksburg</t>
  </si>
  <si>
    <t xml:space="preserve"> Harrisonburg</t>
  </si>
  <si>
    <t xml:space="preserve"> Seattle-Tacoma, WA</t>
  </si>
  <si>
    <t>WA</t>
  </si>
  <si>
    <t>Washington</t>
  </si>
  <si>
    <t xml:space="preserve"> Spokane </t>
  </si>
  <si>
    <t xml:space="preserve"> Bremerton</t>
  </si>
  <si>
    <t xml:space="preserve"> Kennewick-Richland</t>
  </si>
  <si>
    <t xml:space="preserve"> Olympia-Lacey</t>
  </si>
  <si>
    <t xml:space="preserve"> Yakima</t>
  </si>
  <si>
    <t xml:space="preserve"> Bellingham</t>
  </si>
  <si>
    <t xml:space="preserve"> Longview </t>
  </si>
  <si>
    <t>WV</t>
  </si>
  <si>
    <t>West Virginia</t>
  </si>
  <si>
    <t xml:space="preserve"> Huntington </t>
  </si>
  <si>
    <t xml:space="preserve"> Wheeling </t>
  </si>
  <si>
    <t xml:space="preserve"> Parkersburg </t>
  </si>
  <si>
    <t xml:space="preserve"> Morgantown</t>
  </si>
  <si>
    <t xml:space="preserve"> Milwaukee</t>
  </si>
  <si>
    <t>WI</t>
  </si>
  <si>
    <t>Wisconsin</t>
  </si>
  <si>
    <t xml:space="preserve"> Madison</t>
  </si>
  <si>
    <t xml:space="preserve"> Appleton</t>
  </si>
  <si>
    <t xml:space="preserve"> Green Bay</t>
  </si>
  <si>
    <t xml:space="preserve"> Racine</t>
  </si>
  <si>
    <t xml:space="preserve"> Kenosha</t>
  </si>
  <si>
    <t xml:space="preserve"> La Crosse </t>
  </si>
  <si>
    <t xml:space="preserve"> Eau Claire</t>
  </si>
  <si>
    <t xml:space="preserve"> Wausau</t>
  </si>
  <si>
    <t xml:space="preserve"> Oshkosh</t>
  </si>
  <si>
    <t xml:space="preserve"> Sheboygan</t>
  </si>
  <si>
    <t xml:space="preserve"> Janesville</t>
  </si>
  <si>
    <t xml:space="preserve"> Round Lake Beach-McHenry</t>
  </si>
  <si>
    <t xml:space="preserve"> Round Lake Beach-McHenry-Grayslake </t>
  </si>
  <si>
    <t xml:space="preserve"> Beloit </t>
  </si>
  <si>
    <t xml:space="preserve"> Fond du Lac</t>
  </si>
  <si>
    <t xml:space="preserve"> Cheyenne</t>
  </si>
  <si>
    <t>WY</t>
  </si>
  <si>
    <t>Wyoming</t>
  </si>
  <si>
    <t xml:space="preserve"> Casper</t>
  </si>
  <si>
    <t>United States</t>
  </si>
  <si>
    <t>US</t>
  </si>
  <si>
    <t xml:space="preserve"> </t>
  </si>
  <si>
    <t xml:space="preserve">Grand Total </t>
  </si>
  <si>
    <t>Cities with study data</t>
  </si>
  <si>
    <t>Appendix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</si>
</sst>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1"/>
      <color indexed="9"/>
      <name val="ZapfHumnst BT"/>
      <family val="2"/>
    </font>
    <font>
      <b/>
      <sz val="11"/>
      <color indexed="8"/>
      <name val="ZapfHumnst BT"/>
      <family val="2"/>
    </font>
    <font>
      <b/>
      <sz val="9"/>
      <color indexed="8"/>
      <name val="Zurich Cn BT"/>
      <family val="2"/>
    </font>
    <font>
      <sz val="10"/>
      <name val="Zurich Cn BT"/>
      <family val="2"/>
    </font>
    <font>
      <sz val="7"/>
      <name val="Zurich Cn BT"/>
      <family val="2"/>
    </font>
    <font>
      <sz val="7"/>
      <color indexed="8"/>
      <name val="Zurich Cn BT"/>
      <family val="2"/>
    </font>
    <font>
      <b/>
      <sz val="7"/>
      <name val="Zurich Cn BT"/>
      <family val="2"/>
    </font>
    <font>
      <b/>
      <sz val="7"/>
      <color indexed="8"/>
      <name val="Zurich Cn BT"/>
      <family val="2"/>
    </font>
    <font>
      <sz val="7"/>
      <color indexed="10"/>
      <name val="Zurich Cn BT"/>
      <family val="2"/>
    </font>
    <font>
      <b/>
      <sz val="7"/>
      <color indexed="10"/>
      <name val="Zurich Cn BT"/>
      <family val="2"/>
    </font>
    <font>
      <b/>
      <sz val="8"/>
      <color indexed="8"/>
      <name val="Zurich Cn BT"/>
      <family val="2"/>
    </font>
    <font>
      <b/>
      <sz val="8"/>
      <name val="Zurich Cn BT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41" fontId="3" fillId="0" borderId="3" xfId="15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1" fontId="5" fillId="0" borderId="0" xfId="15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8" fillId="0" borderId="5" xfId="0" applyFont="1" applyFill="1" applyBorder="1" applyAlignment="1">
      <alignment wrapText="1"/>
    </xf>
    <xf numFmtId="49" fontId="8" fillId="0" borderId="6" xfId="0" applyNumberFormat="1" applyFont="1" applyFill="1" applyBorder="1" applyAlignment="1" applyProtection="1">
      <alignment horizontal="center" wrapText="1"/>
      <protection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 wrapText="1"/>
    </xf>
    <xf numFmtId="1" fontId="8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2" fontId="8" fillId="0" borderId="9" xfId="0" applyNumberFormat="1" applyFont="1" applyFill="1" applyBorder="1" applyAlignment="1">
      <alignment horizontal="center" wrapText="1"/>
    </xf>
    <xf numFmtId="1" fontId="8" fillId="0" borderId="8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 wrapText="1"/>
    </xf>
    <xf numFmtId="41" fontId="8" fillId="0" borderId="10" xfId="15" applyNumberFormat="1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1" fontId="8" fillId="0" borderId="0" xfId="15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6" fillId="0" borderId="14" xfId="0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6" fillId="0" borderId="17" xfId="0" applyNumberFormat="1" applyFont="1" applyFill="1" applyBorder="1" applyAlignment="1" applyProtection="1">
      <alignment vertical="center"/>
      <protection/>
    </xf>
    <xf numFmtId="2" fontId="6" fillId="0" borderId="14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2" fontId="6" fillId="0" borderId="17" xfId="0" applyNumberFormat="1" applyFont="1" applyFill="1" applyBorder="1" applyAlignment="1">
      <alignment/>
    </xf>
    <xf numFmtId="41" fontId="6" fillId="0" borderId="14" xfId="15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6" fillId="0" borderId="19" xfId="0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21" xfId="0" applyFont="1" applyFill="1" applyBorder="1" applyAlignment="1" applyProtection="1">
      <alignment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1" fontId="6" fillId="0" borderId="24" xfId="0" applyNumberFormat="1" applyFont="1" applyFill="1" applyBorder="1" applyAlignment="1" applyProtection="1">
      <alignment vertical="center"/>
      <protection/>
    </xf>
    <xf numFmtId="2" fontId="6" fillId="0" borderId="21" xfId="0" applyNumberFormat="1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 horizontal="right"/>
    </xf>
    <xf numFmtId="164" fontId="6" fillId="0" borderId="23" xfId="0" applyNumberFormat="1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/>
    </xf>
    <xf numFmtId="41" fontId="6" fillId="0" borderId="21" xfId="15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6" fillId="0" borderId="20" xfId="0" applyFont="1" applyFill="1" applyBorder="1" applyAlignment="1" applyProtection="1">
      <alignment horizontal="left" vertical="center"/>
      <protection/>
    </xf>
    <xf numFmtId="1" fontId="6" fillId="0" borderId="20" xfId="0" applyNumberFormat="1" applyFont="1" applyFill="1" applyBorder="1" applyAlignment="1">
      <alignment/>
    </xf>
    <xf numFmtId="1" fontId="6" fillId="0" borderId="20" xfId="0" applyNumberFormat="1" applyFont="1" applyFill="1" applyBorder="1" applyAlignment="1" applyProtection="1">
      <alignment vertical="center"/>
      <protection/>
    </xf>
    <xf numFmtId="2" fontId="6" fillId="0" borderId="23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3" borderId="21" xfId="0" applyFont="1" applyFill="1" applyBorder="1" applyAlignment="1" applyProtection="1">
      <alignment horizontal="right" vertical="center"/>
      <protection/>
    </xf>
    <xf numFmtId="49" fontId="8" fillId="3" borderId="22" xfId="0" applyNumberFormat="1" applyFont="1" applyFill="1" applyBorder="1" applyAlignment="1" applyProtection="1">
      <alignment horizontal="center" vertical="center"/>
      <protection/>
    </xf>
    <xf numFmtId="1" fontId="8" fillId="3" borderId="23" xfId="0" applyNumberFormat="1" applyFont="1" applyFill="1" applyBorder="1" applyAlignment="1">
      <alignment/>
    </xf>
    <xf numFmtId="1" fontId="8" fillId="3" borderId="24" xfId="0" applyNumberFormat="1" applyFont="1" applyFill="1" applyBorder="1" applyAlignment="1">
      <alignment/>
    </xf>
    <xf numFmtId="1" fontId="8" fillId="3" borderId="21" xfId="0" applyNumberFormat="1" applyFont="1" applyFill="1" applyBorder="1" applyAlignment="1">
      <alignment/>
    </xf>
    <xf numFmtId="1" fontId="8" fillId="3" borderId="25" xfId="0" applyNumberFormat="1" applyFont="1" applyFill="1" applyBorder="1" applyAlignment="1">
      <alignment/>
    </xf>
    <xf numFmtId="164" fontId="8" fillId="3" borderId="21" xfId="0" applyNumberFormat="1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8" fillId="3" borderId="24" xfId="0" applyNumberFormat="1" applyFont="1" applyFill="1" applyBorder="1" applyAlignment="1">
      <alignment/>
    </xf>
    <xf numFmtId="164" fontId="8" fillId="3" borderId="22" xfId="0" applyNumberFormat="1" applyFont="1" applyFill="1" applyBorder="1" applyAlignment="1">
      <alignment/>
    </xf>
    <xf numFmtId="164" fontId="8" fillId="3" borderId="23" xfId="0" applyNumberFormat="1" applyFont="1" applyFill="1" applyBorder="1" applyAlignment="1">
      <alignment/>
    </xf>
    <xf numFmtId="2" fontId="8" fillId="3" borderId="21" xfId="0" applyNumberFormat="1" applyFont="1" applyFill="1" applyBorder="1" applyAlignment="1">
      <alignment/>
    </xf>
    <xf numFmtId="2" fontId="8" fillId="3" borderId="25" xfId="0" applyNumberFormat="1" applyFont="1" applyFill="1" applyBorder="1" applyAlignment="1">
      <alignment/>
    </xf>
    <xf numFmtId="2" fontId="8" fillId="3" borderId="24" xfId="0" applyNumberFormat="1" applyFont="1" applyFill="1" applyBorder="1" applyAlignment="1">
      <alignment/>
    </xf>
    <xf numFmtId="41" fontId="8" fillId="3" borderId="21" xfId="15" applyNumberFormat="1" applyFont="1" applyFill="1" applyBorder="1" applyAlignment="1">
      <alignment/>
    </xf>
    <xf numFmtId="2" fontId="8" fillId="3" borderId="22" xfId="0" applyNumberFormat="1" applyFont="1" applyFill="1" applyBorder="1" applyAlignment="1">
      <alignment/>
    </xf>
    <xf numFmtId="2" fontId="8" fillId="3" borderId="20" xfId="0" applyNumberFormat="1" applyFont="1" applyFill="1" applyBorder="1" applyAlignment="1">
      <alignment/>
    </xf>
    <xf numFmtId="0" fontId="8" fillId="3" borderId="20" xfId="0" applyFont="1" applyFill="1" applyBorder="1" applyAlignment="1" applyProtection="1">
      <alignment horizontal="left" vertical="center"/>
      <protection/>
    </xf>
    <xf numFmtId="1" fontId="5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 applyProtection="1">
      <alignment vertical="center"/>
      <protection/>
    </xf>
    <xf numFmtId="49" fontId="6" fillId="3" borderId="0" xfId="0" applyNumberFormat="1" applyFont="1" applyFill="1" applyBorder="1" applyAlignment="1" applyProtection="1">
      <alignment horizontal="center" vertical="center"/>
      <protection/>
    </xf>
    <xf numFmtId="164" fontId="10" fillId="3" borderId="0" xfId="0" applyNumberFormat="1" applyFont="1" applyFill="1" applyBorder="1" applyAlignment="1">
      <alignment/>
    </xf>
    <xf numFmtId="41" fontId="10" fillId="3" borderId="0" xfId="15" applyNumberFormat="1" applyFont="1" applyFill="1" applyBorder="1" applyAlignment="1">
      <alignment/>
    </xf>
    <xf numFmtId="2" fontId="10" fillId="3" borderId="0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1" fontId="8" fillId="3" borderId="20" xfId="0" applyNumberFormat="1" applyFont="1" applyFill="1" applyBorder="1" applyAlignment="1">
      <alignment/>
    </xf>
    <xf numFmtId="164" fontId="8" fillId="3" borderId="20" xfId="0" applyNumberFormat="1" applyFont="1" applyFill="1" applyBorder="1" applyAlignment="1">
      <alignment/>
    </xf>
    <xf numFmtId="164" fontId="8" fillId="3" borderId="26" xfId="0" applyNumberFormat="1" applyFont="1" applyFill="1" applyBorder="1" applyAlignment="1">
      <alignment/>
    </xf>
    <xf numFmtId="2" fontId="8" fillId="3" borderId="23" xfId="0" applyNumberFormat="1" applyFont="1" applyFill="1" applyBorder="1" applyAlignment="1">
      <alignment/>
    </xf>
    <xf numFmtId="0" fontId="9" fillId="3" borderId="0" xfId="0" applyFont="1" applyFill="1" applyBorder="1" applyAlignment="1" applyProtection="1">
      <alignment vertical="center"/>
      <protection/>
    </xf>
    <xf numFmtId="49" fontId="9" fillId="3" borderId="0" xfId="0" applyNumberFormat="1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>
      <alignment/>
    </xf>
    <xf numFmtId="0" fontId="6" fillId="2" borderId="21" xfId="0" applyFont="1" applyFill="1" applyBorder="1" applyAlignment="1" applyProtection="1">
      <alignment vertical="center"/>
      <protection/>
    </xf>
    <xf numFmtId="164" fontId="6" fillId="2" borderId="21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6" fillId="2" borderId="22" xfId="0" applyNumberFormat="1" applyFont="1" applyFill="1" applyBorder="1" applyAlignment="1">
      <alignment/>
    </xf>
    <xf numFmtId="1" fontId="5" fillId="3" borderId="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/>
    </xf>
    <xf numFmtId="164" fontId="6" fillId="2" borderId="26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164" fontId="6" fillId="2" borderId="21" xfId="0" applyNumberFormat="1" applyFont="1" applyFill="1" applyBorder="1" applyAlignment="1">
      <alignment horizontal="right"/>
    </xf>
    <xf numFmtId="164" fontId="6" fillId="2" borderId="25" xfId="0" applyNumberFormat="1" applyFont="1" applyFill="1" applyBorder="1" applyAlignment="1">
      <alignment horizontal="right"/>
    </xf>
    <xf numFmtId="0" fontId="6" fillId="2" borderId="21" xfId="0" applyFont="1" applyFill="1" applyBorder="1" applyAlignment="1">
      <alignment/>
    </xf>
    <xf numFmtId="2" fontId="6" fillId="3" borderId="0" xfId="0" applyNumberFormat="1" applyFont="1" applyFill="1" applyBorder="1" applyAlignment="1">
      <alignment/>
    </xf>
    <xf numFmtId="43" fontId="6" fillId="0" borderId="22" xfId="0" applyNumberFormat="1" applyFont="1" applyFill="1" applyBorder="1" applyAlignment="1">
      <alignment/>
    </xf>
    <xf numFmtId="43" fontId="6" fillId="0" borderId="2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0" fontId="11" fillId="3" borderId="5" xfId="0" applyFont="1" applyFill="1" applyBorder="1" applyAlignment="1">
      <alignment horizontal="right"/>
    </xf>
    <xf numFmtId="49" fontId="11" fillId="3" borderId="6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2" fontId="11" fillId="3" borderId="9" xfId="0" applyNumberFormat="1" applyFont="1" applyFill="1" applyBorder="1" applyAlignment="1">
      <alignment/>
    </xf>
    <xf numFmtId="164" fontId="11" fillId="3" borderId="5" xfId="0" applyNumberFormat="1" applyFont="1" applyFill="1" applyBorder="1" applyAlignment="1">
      <alignment/>
    </xf>
    <xf numFmtId="164" fontId="11" fillId="3" borderId="8" xfId="0" applyNumberFormat="1" applyFont="1" applyFill="1" applyBorder="1" applyAlignment="1">
      <alignment/>
    </xf>
    <xf numFmtId="164" fontId="11" fillId="3" borderId="9" xfId="0" applyNumberFormat="1" applyFont="1" applyFill="1" applyBorder="1" applyAlignment="1">
      <alignment/>
    </xf>
    <xf numFmtId="164" fontId="11" fillId="3" borderId="6" xfId="0" applyNumberFormat="1" applyFont="1" applyFill="1" applyBorder="1" applyAlignment="1">
      <alignment/>
    </xf>
    <xf numFmtId="164" fontId="11" fillId="3" borderId="7" xfId="0" applyNumberFormat="1" applyFont="1" applyFill="1" applyBorder="1" applyAlignment="1">
      <alignment/>
    </xf>
    <xf numFmtId="164" fontId="11" fillId="3" borderId="9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2" fontId="11" fillId="3" borderId="5" xfId="0" applyNumberFormat="1" applyFont="1" applyFill="1" applyBorder="1" applyAlignment="1">
      <alignment/>
    </xf>
    <xf numFmtId="2" fontId="11" fillId="3" borderId="7" xfId="0" applyNumberFormat="1" applyFont="1" applyFill="1" applyBorder="1" applyAlignment="1">
      <alignment/>
    </xf>
    <xf numFmtId="2" fontId="11" fillId="3" borderId="13" xfId="0" applyNumberFormat="1" applyFont="1" applyFill="1" applyBorder="1" applyAlignment="1">
      <alignment/>
    </xf>
    <xf numFmtId="41" fontId="12" fillId="3" borderId="5" xfId="15" applyNumberFormat="1" applyFont="1" applyFill="1" applyBorder="1" applyAlignment="1">
      <alignment/>
    </xf>
    <xf numFmtId="43" fontId="11" fillId="3" borderId="6" xfId="0" applyNumberFormat="1" applyFont="1" applyFill="1" applyBorder="1" applyAlignment="1">
      <alignment/>
    </xf>
    <xf numFmtId="43" fontId="11" fillId="3" borderId="13" xfId="0" applyNumberFormat="1" applyFont="1" applyFill="1" applyBorder="1" applyAlignment="1">
      <alignment/>
    </xf>
    <xf numFmtId="0" fontId="11" fillId="3" borderId="13" xfId="0" applyFont="1" applyFill="1" applyBorder="1" applyAlignment="1">
      <alignment horizontal="left"/>
    </xf>
    <xf numFmtId="0" fontId="11" fillId="3" borderId="4" xfId="0" applyFont="1" applyFill="1" applyBorder="1" applyAlignment="1">
      <alignment/>
    </xf>
    <xf numFmtId="1" fontId="10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164" fontId="7" fillId="3" borderId="0" xfId="0" applyNumberFormat="1" applyFont="1" applyFill="1" applyBorder="1" applyAlignment="1">
      <alignment/>
    </xf>
    <xf numFmtId="41" fontId="5" fillId="3" borderId="0" xfId="15" applyNumberFormat="1" applyFont="1" applyFill="1" applyBorder="1" applyAlignment="1">
      <alignment/>
    </xf>
    <xf numFmtId="43" fontId="10" fillId="3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43" fontId="8" fillId="0" borderId="15" xfId="0" applyNumberFormat="1" applyFont="1" applyFill="1" applyBorder="1" applyAlignment="1">
      <alignment/>
    </xf>
    <xf numFmtId="43" fontId="8" fillId="0" borderId="19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164" fontId="6" fillId="0" borderId="24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43" fontId="8" fillId="0" borderId="22" xfId="0" applyNumberFormat="1" applyFont="1" applyFill="1" applyBorder="1" applyAlignment="1">
      <alignment/>
    </xf>
    <xf numFmtId="43" fontId="8" fillId="0" borderId="2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164" fontId="3" fillId="0" borderId="27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1" fontId="3" fillId="0" borderId="27" xfId="15" applyNumberFormat="1" applyFont="1" applyFill="1" applyBorder="1" applyAlignment="1">
      <alignment horizontal="center" wrapText="1"/>
    </xf>
    <xf numFmtId="41" fontId="3" fillId="0" borderId="28" xfId="15" applyNumberFormat="1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7"/>
  <sheetViews>
    <sheetView tabSelected="1" workbookViewId="0" topLeftCell="AD1">
      <selection activeCell="A1" sqref="A1:IV1"/>
    </sheetView>
  </sheetViews>
  <sheetFormatPr defaultColWidth="9.140625" defaultRowHeight="12.75"/>
  <cols>
    <col min="1" max="1" width="17.28125" style="136" customWidth="1"/>
    <col min="2" max="2" width="3.28125" style="194" customWidth="1"/>
    <col min="3" max="3" width="6.57421875" style="195" customWidth="1"/>
    <col min="4" max="4" width="6.8515625" style="196" customWidth="1"/>
    <col min="5" max="5" width="6.57421875" style="136" customWidth="1"/>
    <col min="6" max="6" width="6.140625" style="196" customWidth="1"/>
    <col min="7" max="7" width="4.140625" style="136" customWidth="1"/>
    <col min="8" max="9" width="4.140625" style="197" customWidth="1"/>
    <col min="10" max="10" width="4.57421875" style="197" customWidth="1"/>
    <col min="11" max="11" width="4.7109375" style="76" customWidth="1"/>
    <col min="12" max="12" width="4.28125" style="196" customWidth="1"/>
    <col min="13" max="13" width="6.57421875" style="78" customWidth="1"/>
    <col min="14" max="14" width="7.421875" style="197" customWidth="1"/>
    <col min="15" max="15" width="8.00390625" style="196" customWidth="1"/>
    <col min="16" max="16" width="7.00390625" style="78" customWidth="1"/>
    <col min="17" max="17" width="8.28125" style="79" customWidth="1"/>
    <col min="18" max="18" width="8.00390625" style="79" customWidth="1"/>
    <col min="19" max="19" width="7.421875" style="81" customWidth="1"/>
    <col min="20" max="20" width="8.140625" style="78" customWidth="1"/>
    <col min="21" max="21" width="8.57421875" style="79" customWidth="1"/>
    <col min="22" max="22" width="7.8515625" style="79" customWidth="1"/>
    <col min="23" max="23" width="7.57421875" style="195" customWidth="1"/>
    <col min="24" max="24" width="8.00390625" style="82" customWidth="1"/>
    <col min="25" max="25" width="8.8515625" style="198" customWidth="1"/>
    <col min="26" max="26" width="7.7109375" style="199" customWidth="1"/>
    <col min="27" max="27" width="8.57421875" style="200" customWidth="1"/>
    <col min="28" max="28" width="7.8515625" style="198" customWidth="1"/>
    <col min="29" max="29" width="8.421875" style="196" customWidth="1"/>
    <col min="30" max="30" width="12.28125" style="136" customWidth="1"/>
    <col min="31" max="31" width="9.140625" style="203" customWidth="1"/>
    <col min="32" max="32" width="5.57421875" style="204" customWidth="1"/>
    <col min="33" max="33" width="18.57421875" style="137" customWidth="1"/>
    <col min="34" max="34" width="9.140625" style="150" customWidth="1"/>
    <col min="35" max="35" width="9.140625" style="61" customWidth="1"/>
    <col min="36" max="36" width="9.140625" style="62" customWidth="1"/>
    <col min="37" max="37" width="9.140625" style="63" customWidth="1"/>
    <col min="38" max="38" width="24.140625" style="63" customWidth="1"/>
    <col min="39" max="39" width="5.8515625" style="151" bestFit="1" customWidth="1"/>
    <col min="40" max="40" width="13.421875" style="205" customWidth="1"/>
    <col min="41" max="41" width="18.00390625" style="67" customWidth="1"/>
    <col min="42" max="42" width="9.140625" style="206" customWidth="1"/>
    <col min="43" max="44" width="9.140625" style="14" customWidth="1"/>
    <col min="45" max="16384" width="9.140625" style="63" customWidth="1"/>
  </cols>
  <sheetData>
    <row r="1" spans="1:44" s="209" customFormat="1" ht="15.75" thickBot="1">
      <c r="A1" s="207" t="s">
        <v>553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</row>
    <row r="2" spans="1:44" s="8" customFormat="1" ht="24" customHeight="1">
      <c r="A2" s="1" t="s">
        <v>0</v>
      </c>
      <c r="B2" s="2"/>
      <c r="C2" s="217" t="s">
        <v>1</v>
      </c>
      <c r="D2" s="218"/>
      <c r="E2" s="219" t="s">
        <v>2</v>
      </c>
      <c r="F2" s="218"/>
      <c r="G2" s="219" t="s">
        <v>3</v>
      </c>
      <c r="H2" s="220"/>
      <c r="I2" s="220"/>
      <c r="J2" s="220"/>
      <c r="K2" s="220"/>
      <c r="L2" s="218"/>
      <c r="M2" s="210" t="s">
        <v>4</v>
      </c>
      <c r="N2" s="211"/>
      <c r="O2" s="212"/>
      <c r="P2" s="210" t="s">
        <v>5</v>
      </c>
      <c r="Q2" s="211"/>
      <c r="R2" s="211"/>
      <c r="S2" s="212"/>
      <c r="T2" s="210" t="s">
        <v>6</v>
      </c>
      <c r="U2" s="211"/>
      <c r="V2" s="211"/>
      <c r="W2" s="211"/>
      <c r="X2" s="211"/>
      <c r="Y2" s="211"/>
      <c r="Z2" s="211"/>
      <c r="AA2" s="213" t="s">
        <v>7</v>
      </c>
      <c r="AB2" s="214"/>
      <c r="AC2" s="214"/>
      <c r="AD2" s="215" t="s">
        <v>8</v>
      </c>
      <c r="AE2" s="216"/>
      <c r="AF2" s="3"/>
      <c r="AG2" s="4"/>
      <c r="AH2" s="5"/>
      <c r="AI2" s="6"/>
      <c r="AJ2" s="7"/>
      <c r="AL2" s="9"/>
      <c r="AM2" s="10"/>
      <c r="AN2" s="11"/>
      <c r="AO2" s="12"/>
      <c r="AP2" s="13"/>
      <c r="AQ2" s="14"/>
      <c r="AR2" s="14">
        <v>1</v>
      </c>
    </row>
    <row r="3" spans="1:44" s="35" customFormat="1" ht="63.75" customHeight="1" thickBot="1">
      <c r="A3" s="15" t="s">
        <v>9</v>
      </c>
      <c r="B3" s="16" t="s">
        <v>10</v>
      </c>
      <c r="C3" s="17" t="s">
        <v>11</v>
      </c>
      <c r="D3" s="18" t="s">
        <v>12</v>
      </c>
      <c r="E3" s="19" t="s">
        <v>13</v>
      </c>
      <c r="F3" s="18" t="s">
        <v>14</v>
      </c>
      <c r="G3" s="20" t="s">
        <v>15</v>
      </c>
      <c r="H3" s="21" t="s">
        <v>16</v>
      </c>
      <c r="I3" s="22" t="s">
        <v>17</v>
      </c>
      <c r="J3" s="21" t="s">
        <v>18</v>
      </c>
      <c r="K3" s="23" t="s">
        <v>19</v>
      </c>
      <c r="L3" s="24" t="s">
        <v>20</v>
      </c>
      <c r="M3" s="25" t="s">
        <v>21</v>
      </c>
      <c r="N3" s="22" t="s">
        <v>22</v>
      </c>
      <c r="O3" s="18" t="s">
        <v>23</v>
      </c>
      <c r="P3" s="25" t="s">
        <v>24</v>
      </c>
      <c r="Q3" s="26" t="s">
        <v>25</v>
      </c>
      <c r="R3" s="26" t="s">
        <v>26</v>
      </c>
      <c r="S3" s="27" t="s">
        <v>27</v>
      </c>
      <c r="T3" s="19" t="s">
        <v>28</v>
      </c>
      <c r="U3" s="26" t="s">
        <v>29</v>
      </c>
      <c r="V3" s="22" t="s">
        <v>30</v>
      </c>
      <c r="W3" s="28" t="s">
        <v>31</v>
      </c>
      <c r="X3" s="22" t="s">
        <v>32</v>
      </c>
      <c r="Y3" s="22" t="s">
        <v>33</v>
      </c>
      <c r="Z3" s="18" t="s">
        <v>34</v>
      </c>
      <c r="AA3" s="19" t="s">
        <v>35</v>
      </c>
      <c r="AB3" s="21" t="s">
        <v>36</v>
      </c>
      <c r="AC3" s="24" t="s">
        <v>37</v>
      </c>
      <c r="AD3" s="29" t="s">
        <v>38</v>
      </c>
      <c r="AE3" s="30" t="s">
        <v>39</v>
      </c>
      <c r="AF3" s="31"/>
      <c r="AG3" s="32" t="s">
        <v>9</v>
      </c>
      <c r="AH3" s="33"/>
      <c r="AI3" s="6" t="s">
        <v>40</v>
      </c>
      <c r="AJ3" s="34" t="s">
        <v>41</v>
      </c>
      <c r="AL3" s="36" t="s">
        <v>42</v>
      </c>
      <c r="AM3" s="37" t="s">
        <v>43</v>
      </c>
      <c r="AN3" s="11" t="s">
        <v>44</v>
      </c>
      <c r="AO3" s="38" t="s">
        <v>45</v>
      </c>
      <c r="AP3" s="11" t="s">
        <v>39</v>
      </c>
      <c r="AQ3" s="39" t="s">
        <v>46</v>
      </c>
      <c r="AR3" s="14">
        <v>2</v>
      </c>
    </row>
    <row r="4" spans="1:44" ht="9">
      <c r="A4" s="40" t="s">
        <v>47</v>
      </c>
      <c r="B4" s="41" t="s">
        <v>48</v>
      </c>
      <c r="C4" s="42">
        <v>665</v>
      </c>
      <c r="D4" s="43">
        <v>802.2326552256163</v>
      </c>
      <c r="E4" s="44">
        <v>5122.26316930414</v>
      </c>
      <c r="F4" s="45">
        <v>7099.177710261807</v>
      </c>
      <c r="G4" s="46">
        <v>1.05</v>
      </c>
      <c r="H4" s="47">
        <v>1.08</v>
      </c>
      <c r="I4" s="47">
        <v>1.11</v>
      </c>
      <c r="J4" s="47">
        <v>1.16</v>
      </c>
      <c r="K4" s="47">
        <v>1.17</v>
      </c>
      <c r="L4" s="48">
        <v>1.3183706293706283</v>
      </c>
      <c r="M4" s="49">
        <v>36.99477</v>
      </c>
      <c r="N4" s="50">
        <v>183.76495771653546</v>
      </c>
      <c r="O4" s="51">
        <v>254.43949845714744</v>
      </c>
      <c r="P4" s="49">
        <v>338.3740830510108</v>
      </c>
      <c r="Q4" s="50">
        <v>121.60544163583866</v>
      </c>
      <c r="R4" s="50">
        <v>0</v>
      </c>
      <c r="S4" s="52">
        <v>459.97952468684946</v>
      </c>
      <c r="T4" s="49">
        <v>1388.9823328791772</v>
      </c>
      <c r="U4" s="53">
        <v>4.1048721</v>
      </c>
      <c r="V4" s="53">
        <v>275.7413387492053</v>
      </c>
      <c r="W4" s="54">
        <v>2.267508222</v>
      </c>
      <c r="X4" s="53">
        <v>0</v>
      </c>
      <c r="Y4" s="53" t="s">
        <v>49</v>
      </c>
      <c r="Z4" s="51">
        <v>1664.7236716283824</v>
      </c>
      <c r="AA4" s="46">
        <v>181.53616368331421</v>
      </c>
      <c r="AB4" s="47">
        <v>90.76808184165711</v>
      </c>
      <c r="AC4" s="55">
        <v>0.7261446547332568</v>
      </c>
      <c r="AD4" s="56">
        <v>8777801.176370522</v>
      </c>
      <c r="AE4" s="57">
        <v>7.586062332374307</v>
      </c>
      <c r="AF4" s="58"/>
      <c r="AG4" s="59" t="s">
        <v>47</v>
      </c>
      <c r="AH4" s="60" t="s">
        <v>50</v>
      </c>
      <c r="AI4" s="61">
        <v>4</v>
      </c>
      <c r="AJ4" s="62">
        <v>1</v>
      </c>
      <c r="AL4" s="64" t="s">
        <v>47</v>
      </c>
      <c r="AM4" s="65" t="s">
        <v>48</v>
      </c>
      <c r="AN4" s="66">
        <v>1664.7236716283824</v>
      </c>
      <c r="AO4" s="67">
        <v>8777801.176370522</v>
      </c>
      <c r="AP4" s="68">
        <v>7.586062332374307</v>
      </c>
      <c r="AQ4" s="14">
        <v>665</v>
      </c>
      <c r="AR4" s="14">
        <v>6</v>
      </c>
    </row>
    <row r="5" spans="1:44" ht="9">
      <c r="A5" s="69" t="s">
        <v>51</v>
      </c>
      <c r="B5" s="70" t="s">
        <v>48</v>
      </c>
      <c r="C5" s="71">
        <v>319</v>
      </c>
      <c r="D5" s="72">
        <v>332.35851333815066</v>
      </c>
      <c r="E5" s="73">
        <v>4549.921589127026</v>
      </c>
      <c r="F5" s="74">
        <v>5425.72641867878</v>
      </c>
      <c r="G5" s="75"/>
      <c r="H5" s="76"/>
      <c r="I5" s="76">
        <v>1.0345723082966811</v>
      </c>
      <c r="J5" s="76"/>
      <c r="K5" s="76">
        <v>1.050618377882451</v>
      </c>
      <c r="L5" s="77">
        <v>1.1047738627344241</v>
      </c>
      <c r="M5" s="78">
        <v>8.3421</v>
      </c>
      <c r="N5" s="79">
        <v>19.02168</v>
      </c>
      <c r="O5" s="80">
        <v>51.08904796865127</v>
      </c>
      <c r="P5" s="78">
        <v>0</v>
      </c>
      <c r="Q5" s="79">
        <v>39.740246090969855</v>
      </c>
      <c r="R5" s="79">
        <v>243.91318145962276</v>
      </c>
      <c r="S5" s="81">
        <v>283.6534275505926</v>
      </c>
      <c r="T5" s="78">
        <v>0</v>
      </c>
      <c r="U5" s="82" t="s">
        <v>49</v>
      </c>
      <c r="V5" s="82">
        <v>81.73363696651019</v>
      </c>
      <c r="W5" s="83">
        <v>2.0566967999999997</v>
      </c>
      <c r="X5" s="82">
        <v>324.37487149843275</v>
      </c>
      <c r="Y5" s="82">
        <v>1.3298784</v>
      </c>
      <c r="Z5" s="80">
        <v>406.10850846494293</v>
      </c>
      <c r="AA5" s="75">
        <v>99.75667781079277</v>
      </c>
      <c r="AB5" s="76">
        <v>49.87833890539638</v>
      </c>
      <c r="AC5" s="84">
        <v>0.3990267112431711</v>
      </c>
      <c r="AD5" s="85">
        <v>1249074.3350229769</v>
      </c>
      <c r="AE5" s="86">
        <v>13.005102965548403</v>
      </c>
      <c r="AF5" s="87"/>
      <c r="AG5" s="88" t="s">
        <v>51</v>
      </c>
      <c r="AH5" s="60" t="s">
        <v>50</v>
      </c>
      <c r="AI5" s="61">
        <v>5</v>
      </c>
      <c r="AJ5" s="62">
        <v>2</v>
      </c>
      <c r="AL5" s="64" t="s">
        <v>51</v>
      </c>
      <c r="AM5" s="65" t="s">
        <v>48</v>
      </c>
      <c r="AN5" s="66">
        <v>406.10850846494293</v>
      </c>
      <c r="AO5" s="67">
        <v>1249074.3350229769</v>
      </c>
      <c r="AP5" s="68">
        <v>13.005102965548403</v>
      </c>
      <c r="AQ5" s="14">
        <v>319</v>
      </c>
      <c r="AR5" s="14">
        <v>7</v>
      </c>
    </row>
    <row r="6" spans="1:44" ht="9">
      <c r="A6" s="69" t="s">
        <v>52</v>
      </c>
      <c r="B6" s="70" t="s">
        <v>48</v>
      </c>
      <c r="C6" s="71">
        <v>215</v>
      </c>
      <c r="D6" s="89">
        <v>274.4139228966605</v>
      </c>
      <c r="E6" s="73">
        <v>4590.764331210191</v>
      </c>
      <c r="F6" s="90">
        <v>5890.29291647904</v>
      </c>
      <c r="G6" s="75"/>
      <c r="H6" s="91"/>
      <c r="I6" s="91">
        <v>1.0315761411334292</v>
      </c>
      <c r="J6" s="91"/>
      <c r="K6" s="91">
        <v>1.0471542018869608</v>
      </c>
      <c r="L6" s="92">
        <v>1.0997301569301299</v>
      </c>
      <c r="M6" s="78">
        <v>8.13184</v>
      </c>
      <c r="N6" s="93">
        <v>17.29928</v>
      </c>
      <c r="O6" s="94">
        <v>42.5644601574281</v>
      </c>
      <c r="P6" s="78">
        <v>4.6018121806163474</v>
      </c>
      <c r="Q6" s="93">
        <v>0</v>
      </c>
      <c r="R6" s="93">
        <v>98.64047762466767</v>
      </c>
      <c r="S6" s="95">
        <v>103.24228980528402</v>
      </c>
      <c r="T6" s="78">
        <v>17.13365118335801</v>
      </c>
      <c r="U6" s="83">
        <v>3.7232399999999997</v>
      </c>
      <c r="V6" s="83">
        <v>0</v>
      </c>
      <c r="W6" s="83" t="s">
        <v>49</v>
      </c>
      <c r="X6" s="83">
        <v>131.17984055872884</v>
      </c>
      <c r="Y6" s="83">
        <v>1.3298784000000001</v>
      </c>
      <c r="Z6" s="94">
        <v>148.31349174208685</v>
      </c>
      <c r="AA6" s="75">
        <v>48.48688925375037</v>
      </c>
      <c r="AB6" s="91">
        <v>24.243444626875185</v>
      </c>
      <c r="AC6" s="87">
        <v>0.1939475570150015</v>
      </c>
      <c r="AD6" s="85">
        <v>1031800.503624371</v>
      </c>
      <c r="AE6" s="86">
        <v>5.749696427598592</v>
      </c>
      <c r="AF6" s="87"/>
      <c r="AG6" s="88" t="s">
        <v>52</v>
      </c>
      <c r="AH6" s="60" t="s">
        <v>50</v>
      </c>
      <c r="AI6" s="6">
        <v>6</v>
      </c>
      <c r="AJ6" s="62">
        <v>3</v>
      </c>
      <c r="AL6" s="64" t="s">
        <v>52</v>
      </c>
      <c r="AM6" s="65" t="s">
        <v>48</v>
      </c>
      <c r="AN6" s="66">
        <v>148.31349174208685</v>
      </c>
      <c r="AO6" s="67">
        <v>1031800.503624371</v>
      </c>
      <c r="AP6" s="68">
        <v>5.749696427598592</v>
      </c>
      <c r="AQ6" s="14">
        <v>215</v>
      </c>
      <c r="AR6" s="14">
        <v>8</v>
      </c>
    </row>
    <row r="7" spans="1:44" ht="9">
      <c r="A7" s="69" t="s">
        <v>53</v>
      </c>
      <c r="B7" s="70" t="s">
        <v>48</v>
      </c>
      <c r="C7" s="71">
        <v>198</v>
      </c>
      <c r="D7" s="72">
        <v>243.74144380026186</v>
      </c>
      <c r="E7" s="73">
        <v>4572.549019607844</v>
      </c>
      <c r="F7" s="74">
        <v>5769.157197401844</v>
      </c>
      <c r="G7" s="75"/>
      <c r="H7" s="76"/>
      <c r="I7" s="76">
        <v>1.0322516704461049</v>
      </c>
      <c r="J7" s="76"/>
      <c r="K7" s="76">
        <v>1.0464309845294981</v>
      </c>
      <c r="L7" s="77">
        <v>1.0942861695609505</v>
      </c>
      <c r="M7" s="78">
        <v>0</v>
      </c>
      <c r="N7" s="79">
        <v>0</v>
      </c>
      <c r="O7" s="80">
        <v>28.803749266805283</v>
      </c>
      <c r="P7" s="78">
        <v>8.95441784630022</v>
      </c>
      <c r="Q7" s="79">
        <v>25.723963768277645</v>
      </c>
      <c r="R7" s="79">
        <v>0</v>
      </c>
      <c r="S7" s="81">
        <v>34.678381614577866</v>
      </c>
      <c r="T7" s="78">
        <v>33.33944670205884</v>
      </c>
      <c r="U7" s="82">
        <v>3.7232400000000005</v>
      </c>
      <c r="V7" s="82">
        <v>52.90639396553257</v>
      </c>
      <c r="W7" s="83">
        <v>2.0566968</v>
      </c>
      <c r="X7" s="82">
        <v>0</v>
      </c>
      <c r="Y7" s="82" t="s">
        <v>49</v>
      </c>
      <c r="Z7" s="80">
        <v>86.24584066759141</v>
      </c>
      <c r="AA7" s="75">
        <v>31.238487356088193</v>
      </c>
      <c r="AB7" s="76">
        <v>15.619243678044096</v>
      </c>
      <c r="AC7" s="84">
        <v>0.12495394942435277</v>
      </c>
      <c r="AD7" s="85">
        <v>750151.3207514981</v>
      </c>
      <c r="AE7" s="86">
        <v>4.598850300293584</v>
      </c>
      <c r="AF7" s="87"/>
      <c r="AG7" s="88" t="s">
        <v>53</v>
      </c>
      <c r="AH7" s="60" t="s">
        <v>50</v>
      </c>
      <c r="AI7" s="6">
        <v>7</v>
      </c>
      <c r="AJ7" s="62">
        <v>4</v>
      </c>
      <c r="AL7" s="64" t="s">
        <v>53</v>
      </c>
      <c r="AM7" s="65" t="s">
        <v>48</v>
      </c>
      <c r="AN7" s="66">
        <v>86.24584066759141</v>
      </c>
      <c r="AO7" s="67">
        <v>750151.3207514981</v>
      </c>
      <c r="AP7" s="68">
        <v>4.598850300293584</v>
      </c>
      <c r="AQ7" s="14">
        <v>198</v>
      </c>
      <c r="AR7" s="14">
        <v>9</v>
      </c>
    </row>
    <row r="8" spans="1:44" ht="9">
      <c r="A8" s="69" t="s">
        <v>54</v>
      </c>
      <c r="B8" s="70" t="s">
        <v>48</v>
      </c>
      <c r="C8" s="71">
        <v>118</v>
      </c>
      <c r="D8" s="72">
        <v>138.66236709583504</v>
      </c>
      <c r="E8" s="73">
        <v>4225.68093385214</v>
      </c>
      <c r="F8" s="74">
        <v>6831.830829789134</v>
      </c>
      <c r="G8" s="75"/>
      <c r="H8" s="76"/>
      <c r="I8" s="76">
        <v>1.0283109932277705</v>
      </c>
      <c r="J8" s="76"/>
      <c r="K8" s="76">
        <v>1.0418866110028084</v>
      </c>
      <c r="L8" s="77">
        <v>1.0877043209935615</v>
      </c>
      <c r="M8" s="78">
        <v>0.503</v>
      </c>
      <c r="N8" s="79">
        <v>2.012</v>
      </c>
      <c r="O8" s="80">
        <v>20.32090804826562</v>
      </c>
      <c r="P8" s="78">
        <v>0</v>
      </c>
      <c r="Q8" s="79">
        <v>20.32090804826562</v>
      </c>
      <c r="R8" s="79">
        <v>0</v>
      </c>
      <c r="S8" s="81">
        <v>20.32090804826562</v>
      </c>
      <c r="T8" s="78">
        <v>0</v>
      </c>
      <c r="U8" s="82" t="s">
        <v>49</v>
      </c>
      <c r="V8" s="82">
        <v>41.79394655596214</v>
      </c>
      <c r="W8" s="83">
        <v>2.0566967999999997</v>
      </c>
      <c r="X8" s="82">
        <v>0</v>
      </c>
      <c r="Y8" s="82" t="s">
        <v>49</v>
      </c>
      <c r="Z8" s="80">
        <v>41.79394655596214</v>
      </c>
      <c r="AA8" s="75">
        <v>26.053805723910717</v>
      </c>
      <c r="AB8" s="76">
        <v>13.026902861955358</v>
      </c>
      <c r="AC8" s="84">
        <v>0.10421522289564286</v>
      </c>
      <c r="AD8" s="85">
        <v>350976.75007448567</v>
      </c>
      <c r="AE8" s="86">
        <v>4.763158419706429</v>
      </c>
      <c r="AF8" s="87"/>
      <c r="AG8" s="88" t="s">
        <v>54</v>
      </c>
      <c r="AH8" s="60" t="s">
        <v>50</v>
      </c>
      <c r="AI8" s="61">
        <v>8</v>
      </c>
      <c r="AJ8" s="62">
        <v>5</v>
      </c>
      <c r="AL8" s="64" t="s">
        <v>54</v>
      </c>
      <c r="AM8" s="65" t="s">
        <v>48</v>
      </c>
      <c r="AN8" s="66">
        <v>41.79394655596214</v>
      </c>
      <c r="AO8" s="67">
        <v>350976.75007448567</v>
      </c>
      <c r="AP8" s="68">
        <v>4.763158419706429</v>
      </c>
      <c r="AQ8" s="14">
        <v>118</v>
      </c>
      <c r="AR8" s="96">
        <v>10</v>
      </c>
    </row>
    <row r="9" spans="1:44" ht="9">
      <c r="A9" s="69" t="s">
        <v>55</v>
      </c>
      <c r="B9" s="70" t="s">
        <v>48</v>
      </c>
      <c r="C9" s="71">
        <v>77</v>
      </c>
      <c r="D9" s="72">
        <v>69.1604208854831</v>
      </c>
      <c r="E9" s="73">
        <v>2148.430873621713</v>
      </c>
      <c r="F9" s="74">
        <v>364.2288220949995</v>
      </c>
      <c r="G9" s="75"/>
      <c r="H9" s="76"/>
      <c r="I9" s="76">
        <v>1.0257427566468904</v>
      </c>
      <c r="J9" s="76"/>
      <c r="K9" s="76">
        <v>1.0381386116038753</v>
      </c>
      <c r="L9" s="77">
        <v>1.0799746220836997</v>
      </c>
      <c r="M9" s="78">
        <v>3.83207</v>
      </c>
      <c r="N9" s="79">
        <v>10.11566</v>
      </c>
      <c r="O9" s="80">
        <v>5.42762727415988</v>
      </c>
      <c r="P9" s="78">
        <v>0</v>
      </c>
      <c r="Q9" s="79">
        <v>2.6307599929512118</v>
      </c>
      <c r="R9" s="79">
        <v>5.593734562417336</v>
      </c>
      <c r="S9" s="81">
        <v>8.224494555368548</v>
      </c>
      <c r="T9" s="78">
        <v>0</v>
      </c>
      <c r="U9" s="82" t="s">
        <v>49</v>
      </c>
      <c r="V9" s="82">
        <v>5.410675659070779</v>
      </c>
      <c r="W9" s="83">
        <v>2.0566967999999997</v>
      </c>
      <c r="X9" s="82">
        <v>7.438986769892267</v>
      </c>
      <c r="Y9" s="82">
        <v>1.3298784</v>
      </c>
      <c r="Z9" s="80">
        <v>12.849662428963047</v>
      </c>
      <c r="AA9" s="75">
        <v>14.066366094039397</v>
      </c>
      <c r="AB9" s="76">
        <v>7.0331830470196985</v>
      </c>
      <c r="AC9" s="84">
        <v>0.056265464376157585</v>
      </c>
      <c r="AD9" s="85">
        <v>199565.85364937008</v>
      </c>
      <c r="AE9" s="86">
        <v>2.575523255905178</v>
      </c>
      <c r="AF9" s="87"/>
      <c r="AG9" s="88" t="s">
        <v>55</v>
      </c>
      <c r="AH9" s="60" t="s">
        <v>50</v>
      </c>
      <c r="AI9" s="61">
        <v>9</v>
      </c>
      <c r="AJ9" s="62">
        <v>6</v>
      </c>
      <c r="AL9" s="64" t="s">
        <v>55</v>
      </c>
      <c r="AM9" s="65" t="s">
        <v>48</v>
      </c>
      <c r="AN9" s="66">
        <v>12.849662428963047</v>
      </c>
      <c r="AO9" s="67">
        <v>199565.85364937008</v>
      </c>
      <c r="AP9" s="68">
        <v>2.575523255905178</v>
      </c>
      <c r="AQ9" s="14">
        <v>77</v>
      </c>
      <c r="AR9" s="14">
        <v>11</v>
      </c>
    </row>
    <row r="10" spans="1:44" ht="9">
      <c r="A10" s="69" t="s">
        <v>56</v>
      </c>
      <c r="B10" s="70" t="s">
        <v>48</v>
      </c>
      <c r="C10" s="71">
        <v>73</v>
      </c>
      <c r="D10" s="72">
        <v>79.69478584073293</v>
      </c>
      <c r="E10" s="73">
        <v>2362.4733475479743</v>
      </c>
      <c r="F10" s="74">
        <v>2477.829534831242</v>
      </c>
      <c r="G10" s="75"/>
      <c r="H10" s="76"/>
      <c r="I10" s="76">
        <v>1.0257427566468904</v>
      </c>
      <c r="J10" s="76"/>
      <c r="K10" s="76">
        <v>1.0376702338932828</v>
      </c>
      <c r="L10" s="77">
        <v>1.0779254695998572</v>
      </c>
      <c r="M10" s="78">
        <v>0</v>
      </c>
      <c r="N10" s="79">
        <v>0</v>
      </c>
      <c r="O10" s="80">
        <v>8.085225245511078</v>
      </c>
      <c r="P10" s="78">
        <v>0</v>
      </c>
      <c r="Q10" s="79">
        <v>7.195850468504859</v>
      </c>
      <c r="R10" s="79">
        <v>0</v>
      </c>
      <c r="S10" s="81">
        <v>7.195850468504859</v>
      </c>
      <c r="T10" s="78">
        <v>0</v>
      </c>
      <c r="U10" s="82" t="s">
        <v>49</v>
      </c>
      <c r="V10" s="82">
        <v>14.799682631852443</v>
      </c>
      <c r="W10" s="83">
        <v>2.0566967999999997</v>
      </c>
      <c r="X10" s="82">
        <v>0</v>
      </c>
      <c r="Y10" s="82" t="s">
        <v>49</v>
      </c>
      <c r="Z10" s="80">
        <v>14.799682631852443</v>
      </c>
      <c r="AA10" s="75">
        <v>15.507728099938271</v>
      </c>
      <c r="AB10" s="76">
        <v>7.753864049969135</v>
      </c>
      <c r="AC10" s="84">
        <v>0.06203091239975308</v>
      </c>
      <c r="AD10" s="85">
        <v>193131.33854478959</v>
      </c>
      <c r="AE10" s="86">
        <v>3.0652058321275932</v>
      </c>
      <c r="AF10" s="87"/>
      <c r="AG10" s="88" t="s">
        <v>56</v>
      </c>
      <c r="AH10" s="60" t="s">
        <v>50</v>
      </c>
      <c r="AI10" s="6">
        <v>10</v>
      </c>
      <c r="AJ10" s="62">
        <v>7</v>
      </c>
      <c r="AL10" s="64" t="s">
        <v>56</v>
      </c>
      <c r="AM10" s="65" t="s">
        <v>48</v>
      </c>
      <c r="AN10" s="66">
        <v>14.799682631852443</v>
      </c>
      <c r="AO10" s="67">
        <v>193131.33854478959</v>
      </c>
      <c r="AP10" s="68">
        <v>3.0652058321275932</v>
      </c>
      <c r="AQ10" s="14">
        <v>73</v>
      </c>
      <c r="AR10" s="14">
        <v>12</v>
      </c>
    </row>
    <row r="11" spans="1:44" ht="9">
      <c r="A11" s="69" t="s">
        <v>57</v>
      </c>
      <c r="B11" s="70" t="s">
        <v>48</v>
      </c>
      <c r="C11" s="71">
        <v>63</v>
      </c>
      <c r="D11" s="72">
        <v>65.98403688941903</v>
      </c>
      <c r="E11" s="73">
        <v>2785.035629453682</v>
      </c>
      <c r="F11" s="74">
        <v>3226.0982209337562</v>
      </c>
      <c r="G11" s="75"/>
      <c r="H11" s="76"/>
      <c r="I11" s="76">
        <v>1.0259049286812179</v>
      </c>
      <c r="J11" s="76"/>
      <c r="K11" s="76">
        <v>1.0363767228977177</v>
      </c>
      <c r="L11" s="77">
        <v>1.0717190283784044</v>
      </c>
      <c r="M11" s="78">
        <v>0.30924</v>
      </c>
      <c r="N11" s="79">
        <v>1.23696</v>
      </c>
      <c r="O11" s="80">
        <v>9.045450908716361</v>
      </c>
      <c r="P11" s="78">
        <v>0</v>
      </c>
      <c r="Q11" s="79">
        <v>8.050451308757562</v>
      </c>
      <c r="R11" s="79">
        <v>0</v>
      </c>
      <c r="S11" s="81">
        <v>8.050451308757562</v>
      </c>
      <c r="T11" s="78">
        <v>0</v>
      </c>
      <c r="U11" s="82" t="s">
        <v>49</v>
      </c>
      <c r="V11" s="82">
        <v>16.55733744527749</v>
      </c>
      <c r="W11" s="83">
        <v>2.0566968</v>
      </c>
      <c r="X11" s="82">
        <v>0</v>
      </c>
      <c r="Y11" s="82" t="s">
        <v>49</v>
      </c>
      <c r="Z11" s="80">
        <v>16.55733744527749</v>
      </c>
      <c r="AA11" s="75">
        <v>20.5387740617515</v>
      </c>
      <c r="AB11" s="76">
        <v>10.26938703087575</v>
      </c>
      <c r="AC11" s="84">
        <v>0.082155096247006</v>
      </c>
      <c r="AD11" s="85">
        <v>137664.5773091915</v>
      </c>
      <c r="AE11" s="86">
        <v>4.810921667406159</v>
      </c>
      <c r="AF11" s="87"/>
      <c r="AG11" s="88" t="s">
        <v>57</v>
      </c>
      <c r="AH11" s="60" t="s">
        <v>50</v>
      </c>
      <c r="AI11" s="6">
        <v>11</v>
      </c>
      <c r="AJ11" s="62">
        <v>8</v>
      </c>
      <c r="AL11" s="64" t="s">
        <v>57</v>
      </c>
      <c r="AM11" s="65" t="s">
        <v>48</v>
      </c>
      <c r="AN11" s="66">
        <v>16.55733744527749</v>
      </c>
      <c r="AO11" s="67">
        <v>137664.5773091915</v>
      </c>
      <c r="AP11" s="68">
        <v>4.810921667406159</v>
      </c>
      <c r="AQ11" s="14">
        <v>63</v>
      </c>
      <c r="AR11" s="14">
        <v>13</v>
      </c>
    </row>
    <row r="12" spans="1:44" ht="9">
      <c r="A12" s="69" t="s">
        <v>58</v>
      </c>
      <c r="B12" s="70" t="s">
        <v>48</v>
      </c>
      <c r="C12" s="71">
        <v>62</v>
      </c>
      <c r="D12" s="72">
        <v>96.91785174740659</v>
      </c>
      <c r="E12" s="73">
        <v>3122.5626740947077</v>
      </c>
      <c r="F12" s="74">
        <v>4698.175984878617</v>
      </c>
      <c r="G12" s="75"/>
      <c r="H12" s="76"/>
      <c r="I12" s="76">
        <v>1.0243626580632785</v>
      </c>
      <c r="J12" s="76"/>
      <c r="K12" s="76">
        <v>1.036236239900696</v>
      </c>
      <c r="L12" s="77">
        <v>1.0763095786019796</v>
      </c>
      <c r="M12" s="78">
        <v>0</v>
      </c>
      <c r="N12" s="79">
        <v>0</v>
      </c>
      <c r="O12" s="80">
        <v>11.912170393691639</v>
      </c>
      <c r="P12" s="78">
        <v>3.1284093394580337</v>
      </c>
      <c r="Q12" s="79">
        <v>7.473422310927526</v>
      </c>
      <c r="R12" s="79">
        <v>0</v>
      </c>
      <c r="S12" s="81">
        <v>10.60183165038556</v>
      </c>
      <c r="T12" s="78">
        <v>11.647818789043729</v>
      </c>
      <c r="U12" s="82">
        <v>3.72324</v>
      </c>
      <c r="V12" s="82">
        <v>15.370563751933247</v>
      </c>
      <c r="W12" s="83">
        <v>2.0566968</v>
      </c>
      <c r="X12" s="82">
        <v>0</v>
      </c>
      <c r="Y12" s="82" t="s">
        <v>49</v>
      </c>
      <c r="Z12" s="80">
        <v>27.018382540976976</v>
      </c>
      <c r="AA12" s="75">
        <v>27.202363730837828</v>
      </c>
      <c r="AB12" s="76">
        <v>13.601181865418914</v>
      </c>
      <c r="AC12" s="84">
        <v>0.10880945492335131</v>
      </c>
      <c r="AD12" s="85">
        <v>173812.83302114284</v>
      </c>
      <c r="AE12" s="86">
        <v>6.217810749955482</v>
      </c>
      <c r="AF12" s="87"/>
      <c r="AG12" s="88" t="s">
        <v>58</v>
      </c>
      <c r="AH12" s="60" t="s">
        <v>50</v>
      </c>
      <c r="AI12" s="61">
        <v>12</v>
      </c>
      <c r="AJ12" s="62">
        <v>9</v>
      </c>
      <c r="AL12" s="64" t="s">
        <v>58</v>
      </c>
      <c r="AM12" s="65" t="s">
        <v>48</v>
      </c>
      <c r="AN12" s="66">
        <v>27.018382540976976</v>
      </c>
      <c r="AO12" s="67">
        <v>173812.83302114284</v>
      </c>
      <c r="AP12" s="68">
        <v>6.217810749955482</v>
      </c>
      <c r="AQ12" s="14">
        <v>62</v>
      </c>
      <c r="AR12" s="14">
        <v>14</v>
      </c>
    </row>
    <row r="13" spans="1:44" ht="9">
      <c r="A13" s="69" t="s">
        <v>59</v>
      </c>
      <c r="B13" s="70" t="s">
        <v>48</v>
      </c>
      <c r="C13" s="71">
        <v>62</v>
      </c>
      <c r="D13" s="72">
        <v>72.80933661669273</v>
      </c>
      <c r="E13" s="73">
        <v>2699.3630573248406</v>
      </c>
      <c r="F13" s="74">
        <v>3511.030856515972</v>
      </c>
      <c r="G13" s="75"/>
      <c r="H13" s="76"/>
      <c r="I13" s="76">
        <v>1.024953298500158</v>
      </c>
      <c r="J13" s="76"/>
      <c r="K13" s="76">
        <v>1.036236239900696</v>
      </c>
      <c r="L13" s="77">
        <v>1.0743161671275117</v>
      </c>
      <c r="M13" s="78">
        <v>0</v>
      </c>
      <c r="N13" s="79">
        <v>0</v>
      </c>
      <c r="O13" s="80">
        <v>8.845255122071663</v>
      </c>
      <c r="P13" s="78">
        <v>0</v>
      </c>
      <c r="Q13" s="79">
        <v>7.87227705864378</v>
      </c>
      <c r="R13" s="79">
        <v>0</v>
      </c>
      <c r="S13" s="81">
        <v>7.87227705864378</v>
      </c>
      <c r="T13" s="78">
        <v>0</v>
      </c>
      <c r="U13" s="82" t="s">
        <v>49</v>
      </c>
      <c r="V13" s="82">
        <v>16.190887035226076</v>
      </c>
      <c r="W13" s="83">
        <v>2.0566968</v>
      </c>
      <c r="X13" s="82">
        <v>0</v>
      </c>
      <c r="Y13" s="82" t="s">
        <v>49</v>
      </c>
      <c r="Z13" s="80">
        <v>16.190887035226076</v>
      </c>
      <c r="AA13" s="75">
        <v>19.21633909528043</v>
      </c>
      <c r="AB13" s="76">
        <v>9.608169547640214</v>
      </c>
      <c r="AC13" s="84">
        <v>0.07686535638112171</v>
      </c>
      <c r="AD13" s="85">
        <v>161709.20258544598</v>
      </c>
      <c r="AE13" s="86">
        <v>4.004938933928866</v>
      </c>
      <c r="AF13" s="87"/>
      <c r="AG13" s="88" t="s">
        <v>59</v>
      </c>
      <c r="AH13" s="60" t="s">
        <v>50</v>
      </c>
      <c r="AI13" s="61">
        <v>13</v>
      </c>
      <c r="AJ13" s="62">
        <v>10</v>
      </c>
      <c r="AL13" s="64" t="s">
        <v>59</v>
      </c>
      <c r="AM13" s="65" t="s">
        <v>48</v>
      </c>
      <c r="AN13" s="66">
        <v>16.190887035226076</v>
      </c>
      <c r="AO13" s="67">
        <v>161709.20258544598</v>
      </c>
      <c r="AP13" s="68">
        <v>4.004938933928866</v>
      </c>
      <c r="AQ13" s="14">
        <v>62</v>
      </c>
      <c r="AR13" s="96">
        <v>15</v>
      </c>
    </row>
    <row r="14" spans="1:44" ht="9">
      <c r="A14" s="69" t="s">
        <v>60</v>
      </c>
      <c r="B14" s="70" t="s">
        <v>48</v>
      </c>
      <c r="C14" s="71">
        <v>54</v>
      </c>
      <c r="D14" s="72">
        <v>63.270222885639654</v>
      </c>
      <c r="E14" s="73">
        <v>3250.3382949932343</v>
      </c>
      <c r="F14" s="74">
        <v>3202.5174899881126</v>
      </c>
      <c r="G14" s="75"/>
      <c r="H14" s="76"/>
      <c r="I14" s="76">
        <v>1.0253170462310566</v>
      </c>
      <c r="J14" s="76"/>
      <c r="K14" s="76">
        <v>1.0350232799288344</v>
      </c>
      <c r="L14" s="77">
        <v>1.0677818186588346</v>
      </c>
      <c r="M14" s="78">
        <v>5.92465</v>
      </c>
      <c r="N14" s="79">
        <v>17.69794</v>
      </c>
      <c r="O14" s="80">
        <v>17.428731986136242</v>
      </c>
      <c r="P14" s="78">
        <v>0</v>
      </c>
      <c r="Q14" s="79">
        <v>11.519349601523778</v>
      </c>
      <c r="R14" s="79">
        <v>11.818764769224927</v>
      </c>
      <c r="S14" s="81">
        <v>23.338114370748706</v>
      </c>
      <c r="T14" s="78">
        <v>0</v>
      </c>
      <c r="U14" s="82" t="s">
        <v>49</v>
      </c>
      <c r="V14" s="82">
        <v>23.69180946353523</v>
      </c>
      <c r="W14" s="83">
        <v>2.0566968</v>
      </c>
      <c r="X14" s="82">
        <v>15.717519981273215</v>
      </c>
      <c r="Y14" s="82">
        <v>1.3298784</v>
      </c>
      <c r="Z14" s="80">
        <v>39.40932944480844</v>
      </c>
      <c r="AA14" s="75">
        <v>53.768915552572814</v>
      </c>
      <c r="AB14" s="76">
        <v>26.884457776286407</v>
      </c>
      <c r="AC14" s="84">
        <v>0.21507566221029126</v>
      </c>
      <c r="AD14" s="85">
        <v>135692.627052288</v>
      </c>
      <c r="AE14" s="86">
        <v>11.617235306269775</v>
      </c>
      <c r="AF14" s="87"/>
      <c r="AG14" s="88" t="s">
        <v>60</v>
      </c>
      <c r="AH14" s="60" t="s">
        <v>50</v>
      </c>
      <c r="AI14" s="6">
        <v>14</v>
      </c>
      <c r="AJ14" s="62">
        <v>11</v>
      </c>
      <c r="AL14" s="64" t="s">
        <v>60</v>
      </c>
      <c r="AM14" s="65" t="s">
        <v>48</v>
      </c>
      <c r="AN14" s="66">
        <v>39.40932944480844</v>
      </c>
      <c r="AO14" s="67">
        <v>135692.627052288</v>
      </c>
      <c r="AP14" s="68">
        <v>11.617235306269775</v>
      </c>
      <c r="AQ14" s="14">
        <v>54</v>
      </c>
      <c r="AR14" s="14">
        <v>16</v>
      </c>
    </row>
    <row r="15" spans="1:44" s="117" customFormat="1" ht="9">
      <c r="A15" s="97" t="s">
        <v>50</v>
      </c>
      <c r="B15" s="98"/>
      <c r="C15" s="99">
        <f>SUM(C4:C14)</f>
        <v>1906</v>
      </c>
      <c r="D15" s="100">
        <f>SUM(D4:D14)</f>
        <v>2239.2455572218983</v>
      </c>
      <c r="E15" s="101"/>
      <c r="F15" s="100"/>
      <c r="G15" s="101"/>
      <c r="H15" s="102"/>
      <c r="I15" s="102"/>
      <c r="J15" s="102"/>
      <c r="K15" s="102"/>
      <c r="L15" s="100"/>
      <c r="M15" s="103">
        <f aca="true" t="shared" si="0" ref="M15:Z15">SUM(M4:M14)</f>
        <v>64.03767</v>
      </c>
      <c r="N15" s="104">
        <f t="shared" si="0"/>
        <v>251.14847771653547</v>
      </c>
      <c r="O15" s="105">
        <f t="shared" si="0"/>
        <v>457.96212482858465</v>
      </c>
      <c r="P15" s="103">
        <f t="shared" si="0"/>
        <v>355.05872241738535</v>
      </c>
      <c r="Q15" s="104">
        <f t="shared" si="0"/>
        <v>252.1326702846605</v>
      </c>
      <c r="R15" s="104">
        <f t="shared" si="0"/>
        <v>359.9661584159327</v>
      </c>
      <c r="S15" s="106">
        <f t="shared" si="0"/>
        <v>967.1575511179788</v>
      </c>
      <c r="T15" s="103">
        <f t="shared" si="0"/>
        <v>1451.1032495536379</v>
      </c>
      <c r="U15" s="104">
        <f t="shared" si="0"/>
        <v>15.2745921</v>
      </c>
      <c r="V15" s="104">
        <f t="shared" si="0"/>
        <v>544.1962722241054</v>
      </c>
      <c r="W15" s="107">
        <f t="shared" si="0"/>
        <v>20.777779422000002</v>
      </c>
      <c r="X15" s="104">
        <f t="shared" si="0"/>
        <v>478.7112188083271</v>
      </c>
      <c r="Y15" s="104">
        <f t="shared" si="0"/>
        <v>5.3195136000000005</v>
      </c>
      <c r="Z15" s="105">
        <f t="shared" si="0"/>
        <v>2474.010740586071</v>
      </c>
      <c r="AA15" s="108">
        <f>Z15*1000000/((C15+D15)/4)/1000/25</f>
        <v>95.49294801224283</v>
      </c>
      <c r="AB15" s="109">
        <f>Z15*1000000/((C15+D15)/2)/1000/25</f>
        <v>47.74647400612142</v>
      </c>
      <c r="AC15" s="110">
        <f>AA15/250</f>
        <v>0.38197179204897136</v>
      </c>
      <c r="AD15" s="111">
        <v>13161380.51800608</v>
      </c>
      <c r="AE15" s="112">
        <v>7.519000722458796</v>
      </c>
      <c r="AF15" s="113"/>
      <c r="AG15" s="114" t="s">
        <v>50</v>
      </c>
      <c r="AH15" s="114" t="s">
        <v>50</v>
      </c>
      <c r="AI15" s="115">
        <v>15</v>
      </c>
      <c r="AJ15" s="116">
        <v>12</v>
      </c>
      <c r="AL15" s="118"/>
      <c r="AM15" s="119"/>
      <c r="AN15" s="120">
        <v>2474.010740586071</v>
      </c>
      <c r="AO15" s="121">
        <v>13161380.51800608</v>
      </c>
      <c r="AP15" s="122">
        <v>7.519000722458796</v>
      </c>
      <c r="AQ15" s="123"/>
      <c r="AR15" s="123">
        <v>17</v>
      </c>
    </row>
    <row r="16" spans="1:44" ht="9">
      <c r="A16" s="69" t="s">
        <v>61</v>
      </c>
      <c r="B16" s="70" t="s">
        <v>62</v>
      </c>
      <c r="C16" s="71">
        <v>274</v>
      </c>
      <c r="D16" s="72">
        <v>367.2493523029719</v>
      </c>
      <c r="E16" s="73">
        <v>3833.3333333333335</v>
      </c>
      <c r="F16" s="74">
        <v>5356.63400055602</v>
      </c>
      <c r="G16" s="75">
        <v>1.04</v>
      </c>
      <c r="H16" s="76">
        <v>1.03</v>
      </c>
      <c r="I16" s="76">
        <v>1.13</v>
      </c>
      <c r="J16" s="76">
        <v>1.05</v>
      </c>
      <c r="K16" s="76">
        <v>1.05</v>
      </c>
      <c r="L16" s="77">
        <v>1.0808041958041958</v>
      </c>
      <c r="M16" s="78">
        <v>10.59808</v>
      </c>
      <c r="N16" s="79">
        <v>37.10832</v>
      </c>
      <c r="O16" s="80">
        <v>62.122962373852786</v>
      </c>
      <c r="P16" s="78">
        <v>6.188671367140013</v>
      </c>
      <c r="Q16" s="79">
        <v>161.65954091291036</v>
      </c>
      <c r="R16" s="79">
        <v>56.76834334549495</v>
      </c>
      <c r="S16" s="81">
        <v>224.61655562554532</v>
      </c>
      <c r="T16" s="78">
        <v>43.5825577272022</v>
      </c>
      <c r="U16" s="82">
        <v>7.0423124999999995</v>
      </c>
      <c r="V16" s="82">
        <v>628.8772361148184</v>
      </c>
      <c r="W16" s="83">
        <v>3.89013375</v>
      </c>
      <c r="X16" s="82">
        <v>142.79480700954127</v>
      </c>
      <c r="Y16" s="82">
        <v>2.5153950000000003</v>
      </c>
      <c r="Z16" s="80">
        <v>815.2546008515619</v>
      </c>
      <c r="AA16" s="75">
        <v>203.41655811079934</v>
      </c>
      <c r="AB16" s="76">
        <v>101.70827905539967</v>
      </c>
      <c r="AC16" s="84">
        <v>0.8136662324431974</v>
      </c>
      <c r="AD16" s="85">
        <v>816532.1605820658</v>
      </c>
      <c r="AE16" s="86">
        <v>39.93741533807593</v>
      </c>
      <c r="AF16" s="87"/>
      <c r="AG16" s="88" t="s">
        <v>61</v>
      </c>
      <c r="AH16" s="60" t="s">
        <v>63</v>
      </c>
      <c r="AI16" s="61">
        <v>1</v>
      </c>
      <c r="AJ16" s="62">
        <v>13</v>
      </c>
      <c r="AL16" s="64" t="s">
        <v>61</v>
      </c>
      <c r="AM16" s="65" t="s">
        <v>62</v>
      </c>
      <c r="AN16" s="66">
        <v>815.2546008515619</v>
      </c>
      <c r="AO16" s="67">
        <v>816532.1605820658</v>
      </c>
      <c r="AP16" s="68">
        <v>39.93741533807593</v>
      </c>
      <c r="AQ16" s="14">
        <v>274</v>
      </c>
      <c r="AR16" s="14">
        <v>3</v>
      </c>
    </row>
    <row r="17" spans="1:44" ht="9">
      <c r="A17" s="69" t="s">
        <v>64</v>
      </c>
      <c r="B17" s="70" t="s">
        <v>62</v>
      </c>
      <c r="C17" s="71">
        <v>52</v>
      </c>
      <c r="D17" s="72">
        <v>55.696861175973616</v>
      </c>
      <c r="E17" s="73">
        <v>2694.5054945054944</v>
      </c>
      <c r="F17" s="74">
        <v>3688.4615384615317</v>
      </c>
      <c r="G17" s="75"/>
      <c r="H17" s="76"/>
      <c r="I17" s="76">
        <v>1.0234721380325689</v>
      </c>
      <c r="J17" s="76"/>
      <c r="K17" s="76">
        <v>1.0346919198491449</v>
      </c>
      <c r="L17" s="77">
        <v>1.0739160289655487</v>
      </c>
      <c r="M17" s="78">
        <v>0</v>
      </c>
      <c r="N17" s="79">
        <v>0</v>
      </c>
      <c r="O17" s="80">
        <v>6.220532975403746</v>
      </c>
      <c r="P17" s="78">
        <v>3.388430474714269</v>
      </c>
      <c r="Q17" s="79">
        <v>2.4736544959637454</v>
      </c>
      <c r="R17" s="79">
        <v>0</v>
      </c>
      <c r="S17" s="81">
        <v>5.862084970678014</v>
      </c>
      <c r="T17" s="78">
        <v>23.862386287461227</v>
      </c>
      <c r="U17" s="82">
        <v>7.0423124999999995</v>
      </c>
      <c r="V17" s="82">
        <v>9.622846840587805</v>
      </c>
      <c r="W17" s="83">
        <v>3.89013375</v>
      </c>
      <c r="X17" s="82">
        <v>0</v>
      </c>
      <c r="Y17" s="82" t="s">
        <v>49</v>
      </c>
      <c r="Z17" s="80">
        <v>33.48523312804903</v>
      </c>
      <c r="AA17" s="75">
        <v>49.74738578252171</v>
      </c>
      <c r="AB17" s="76">
        <v>24.87369289126086</v>
      </c>
      <c r="AC17" s="84">
        <v>0.19898954313008688</v>
      </c>
      <c r="AD17" s="85">
        <v>174619.44940201248</v>
      </c>
      <c r="AE17" s="86">
        <v>7.6704475343885985</v>
      </c>
      <c r="AF17" s="87"/>
      <c r="AG17" s="88" t="s">
        <v>64</v>
      </c>
      <c r="AH17" s="60" t="s">
        <v>63</v>
      </c>
      <c r="AI17" s="6">
        <v>2</v>
      </c>
      <c r="AJ17" s="62">
        <v>14</v>
      </c>
      <c r="AL17" s="64" t="s">
        <v>64</v>
      </c>
      <c r="AM17" s="65" t="s">
        <v>62</v>
      </c>
      <c r="AN17" s="66">
        <v>33.48523312804903</v>
      </c>
      <c r="AO17" s="67">
        <v>174619.44940201248</v>
      </c>
      <c r="AP17" s="68">
        <v>7.6704475343885985</v>
      </c>
      <c r="AQ17" s="14">
        <v>52</v>
      </c>
      <c r="AR17" s="14">
        <v>4</v>
      </c>
    </row>
    <row r="18" spans="1:44" s="117" customFormat="1" ht="9">
      <c r="A18" s="97" t="s">
        <v>63</v>
      </c>
      <c r="B18" s="98"/>
      <c r="C18" s="99">
        <f>SUM(C16:C17)</f>
        <v>326</v>
      </c>
      <c r="D18" s="124">
        <f>SUM(D16:D17)</f>
        <v>422.9462134789455</v>
      </c>
      <c r="E18" s="101"/>
      <c r="F18" s="124"/>
      <c r="G18" s="101"/>
      <c r="H18" s="99"/>
      <c r="I18" s="99"/>
      <c r="J18" s="99"/>
      <c r="K18" s="99"/>
      <c r="L18" s="124"/>
      <c r="M18" s="103">
        <f aca="true" t="shared" si="1" ref="M18:Z18">SUM(M16:M17)</f>
        <v>10.59808</v>
      </c>
      <c r="N18" s="107">
        <f t="shared" si="1"/>
        <v>37.10832</v>
      </c>
      <c r="O18" s="125">
        <f t="shared" si="1"/>
        <v>68.34349534925653</v>
      </c>
      <c r="P18" s="103">
        <f t="shared" si="1"/>
        <v>9.577101841854281</v>
      </c>
      <c r="Q18" s="107">
        <f t="shared" si="1"/>
        <v>164.13319540887412</v>
      </c>
      <c r="R18" s="107">
        <f t="shared" si="1"/>
        <v>56.76834334549495</v>
      </c>
      <c r="S18" s="126">
        <f t="shared" si="1"/>
        <v>230.47864059622333</v>
      </c>
      <c r="T18" s="103">
        <f t="shared" si="1"/>
        <v>67.44494401466343</v>
      </c>
      <c r="U18" s="107">
        <f t="shared" si="1"/>
        <v>14.084624999999999</v>
      </c>
      <c r="V18" s="107">
        <f t="shared" si="1"/>
        <v>638.5000829554062</v>
      </c>
      <c r="W18" s="107">
        <f t="shared" si="1"/>
        <v>7.7802675</v>
      </c>
      <c r="X18" s="107">
        <f t="shared" si="1"/>
        <v>142.79480700954127</v>
      </c>
      <c r="Y18" s="107">
        <f t="shared" si="1"/>
        <v>2.5153950000000003</v>
      </c>
      <c r="Z18" s="125">
        <f t="shared" si="1"/>
        <v>848.7398339796109</v>
      </c>
      <c r="AA18" s="108">
        <f>Z18*1000000/((C18+D18)/4)/1000/25</f>
        <v>181.31926030567394</v>
      </c>
      <c r="AB18" s="127">
        <f>Z18*1000000/((C18+D18)/2)/1000/25</f>
        <v>90.65963015283697</v>
      </c>
      <c r="AC18" s="113">
        <f>AA18/250</f>
        <v>0.7252770412226958</v>
      </c>
      <c r="AD18" s="111">
        <v>991151.6099840783</v>
      </c>
      <c r="AE18" s="112">
        <v>34.25267438119764</v>
      </c>
      <c r="AF18" s="113"/>
      <c r="AG18" s="114" t="s">
        <v>63</v>
      </c>
      <c r="AH18" s="114" t="s">
        <v>63</v>
      </c>
      <c r="AI18" s="115">
        <v>3</v>
      </c>
      <c r="AJ18" s="116">
        <v>15</v>
      </c>
      <c r="AL18" s="128"/>
      <c r="AM18" s="129"/>
      <c r="AN18" s="120">
        <v>848.7398339796109</v>
      </c>
      <c r="AO18" s="121">
        <v>991151.6099840783</v>
      </c>
      <c r="AP18" s="122">
        <v>34.25267438119764</v>
      </c>
      <c r="AQ18" s="130"/>
      <c r="AR18" s="130">
        <v>5</v>
      </c>
    </row>
    <row r="19" spans="1:44" ht="9">
      <c r="A19" s="131" t="s">
        <v>65</v>
      </c>
      <c r="B19" s="70" t="s">
        <v>66</v>
      </c>
      <c r="C19" s="71">
        <v>2907</v>
      </c>
      <c r="D19" s="72">
        <v>5312.979389708115</v>
      </c>
      <c r="E19" s="73">
        <v>5807.342568199201</v>
      </c>
      <c r="F19" s="74">
        <v>8501.886961127486</v>
      </c>
      <c r="G19" s="75">
        <v>1.13</v>
      </c>
      <c r="H19" s="76">
        <v>1.27</v>
      </c>
      <c r="I19" s="76">
        <v>1.24</v>
      </c>
      <c r="J19" s="76">
        <v>1.35</v>
      </c>
      <c r="K19" s="76">
        <v>1.35</v>
      </c>
      <c r="L19" s="77">
        <v>1.63758041958042</v>
      </c>
      <c r="M19" s="78">
        <v>103.24659600000001</v>
      </c>
      <c r="N19" s="79">
        <v>323.026822052356</v>
      </c>
      <c r="O19" s="80">
        <v>3841</v>
      </c>
      <c r="P19" s="132">
        <v>1317.1221719457014</v>
      </c>
      <c r="Q19" s="133">
        <v>293.5</v>
      </c>
      <c r="R19" s="133">
        <v>1730</v>
      </c>
      <c r="S19" s="134">
        <v>3340.6221719457017</v>
      </c>
      <c r="T19" s="78">
        <v>6967.683037405591</v>
      </c>
      <c r="U19" s="82">
        <v>5.290081046250002</v>
      </c>
      <c r="V19" s="82">
        <v>659.7453220916251</v>
      </c>
      <c r="W19" s="83">
        <v>2.24785458975</v>
      </c>
      <c r="X19" s="82">
        <v>2514.52511079</v>
      </c>
      <c r="Y19" s="82">
        <v>1.453482723</v>
      </c>
      <c r="Z19" s="80">
        <v>10141.953470287215</v>
      </c>
      <c r="AA19" s="75">
        <v>197.41078150119006</v>
      </c>
      <c r="AB19" s="76">
        <v>98.70539075059503</v>
      </c>
      <c r="AC19" s="84">
        <v>0.7896431260047603</v>
      </c>
      <c r="AD19" s="85">
        <v>161644214.92348936</v>
      </c>
      <c r="AE19" s="86">
        <v>2.5096978509469525</v>
      </c>
      <c r="AF19" s="87"/>
      <c r="AG19" s="88" t="s">
        <v>65</v>
      </c>
      <c r="AH19" s="60" t="s">
        <v>67</v>
      </c>
      <c r="AI19" s="61">
        <v>21</v>
      </c>
      <c r="AJ19" s="62">
        <v>16</v>
      </c>
      <c r="AL19" s="64" t="s">
        <v>65</v>
      </c>
      <c r="AM19" s="65" t="s">
        <v>66</v>
      </c>
      <c r="AN19" s="66">
        <v>10141.953470287215</v>
      </c>
      <c r="AO19" s="67">
        <v>161644214.92348936</v>
      </c>
      <c r="AP19" s="68">
        <v>2.5096978509469525</v>
      </c>
      <c r="AQ19" s="14">
        <v>2907</v>
      </c>
      <c r="AR19" s="14">
        <v>23</v>
      </c>
    </row>
    <row r="20" spans="1:44" ht="9">
      <c r="A20" s="131" t="s">
        <v>68</v>
      </c>
      <c r="B20" s="70" t="s">
        <v>66</v>
      </c>
      <c r="C20" s="71">
        <v>720</v>
      </c>
      <c r="D20" s="72">
        <v>1093.945092352638</v>
      </c>
      <c r="E20" s="73">
        <v>4464.777542372882</v>
      </c>
      <c r="F20" s="74">
        <v>2237.129713579314</v>
      </c>
      <c r="G20" s="75">
        <v>1.06</v>
      </c>
      <c r="H20" s="76">
        <v>1.14</v>
      </c>
      <c r="I20" s="76">
        <v>1.15</v>
      </c>
      <c r="J20" s="76">
        <v>1.28</v>
      </c>
      <c r="K20" s="76">
        <v>1.31</v>
      </c>
      <c r="L20" s="77">
        <v>1.6016363636363629</v>
      </c>
      <c r="M20" s="78">
        <v>38.420329</v>
      </c>
      <c r="N20" s="79">
        <v>105.26685799999998</v>
      </c>
      <c r="O20" s="80">
        <v>160.0992771167662</v>
      </c>
      <c r="P20" s="132">
        <v>143</v>
      </c>
      <c r="Q20" s="133">
        <v>129</v>
      </c>
      <c r="R20" s="133">
        <v>102</v>
      </c>
      <c r="S20" s="134">
        <v>374</v>
      </c>
      <c r="T20" s="78">
        <v>555.45850985625</v>
      </c>
      <c r="U20" s="82">
        <v>3.8843252437499998</v>
      </c>
      <c r="V20" s="82">
        <v>276.792640165125</v>
      </c>
      <c r="W20" s="83">
        <v>2.1456793811250003</v>
      </c>
      <c r="X20" s="82">
        <v>141.516363303</v>
      </c>
      <c r="Y20" s="82">
        <v>1.3874153265</v>
      </c>
      <c r="Z20" s="80">
        <v>973.7675133243749</v>
      </c>
      <c r="AA20" s="75">
        <v>85.89168591086069</v>
      </c>
      <c r="AB20" s="76">
        <v>42.945842955430344</v>
      </c>
      <c r="AC20" s="84">
        <v>0.34356674364344275</v>
      </c>
      <c r="AD20" s="85">
        <v>30138888.512070876</v>
      </c>
      <c r="AE20" s="86">
        <v>1.2923734900633417</v>
      </c>
      <c r="AF20" s="87"/>
      <c r="AG20" s="88" t="s">
        <v>68</v>
      </c>
      <c r="AH20" s="60" t="s">
        <v>67</v>
      </c>
      <c r="AI20" s="6">
        <v>22</v>
      </c>
      <c r="AJ20" s="62">
        <v>17</v>
      </c>
      <c r="AL20" s="64" t="s">
        <v>68</v>
      </c>
      <c r="AM20" s="65" t="s">
        <v>66</v>
      </c>
      <c r="AN20" s="66">
        <v>973.7675133243749</v>
      </c>
      <c r="AO20" s="67">
        <v>30138888.512070876</v>
      </c>
      <c r="AP20" s="68">
        <v>1.2923734900633417</v>
      </c>
      <c r="AQ20" s="14">
        <v>720</v>
      </c>
      <c r="AR20" s="14">
        <v>24</v>
      </c>
    </row>
    <row r="21" spans="1:44" ht="9">
      <c r="A21" s="69" t="s">
        <v>69</v>
      </c>
      <c r="B21" s="70" t="s">
        <v>66</v>
      </c>
      <c r="C21" s="71">
        <v>95</v>
      </c>
      <c r="D21" s="72">
        <v>163.7271576281916</v>
      </c>
      <c r="E21" s="73">
        <v>4053.475935828877</v>
      </c>
      <c r="F21" s="74">
        <v>7052.638537932653</v>
      </c>
      <c r="G21" s="75"/>
      <c r="H21" s="76"/>
      <c r="I21" s="76">
        <v>1.0264403154835855</v>
      </c>
      <c r="J21" s="76"/>
      <c r="K21" s="76">
        <v>1.0399830391082527</v>
      </c>
      <c r="L21" s="77">
        <v>1.0856897313415046</v>
      </c>
      <c r="M21" s="78">
        <v>0</v>
      </c>
      <c r="N21" s="79">
        <v>0</v>
      </c>
      <c r="O21" s="80">
        <v>15.363255485602682</v>
      </c>
      <c r="P21" s="78">
        <v>3.428907393056029</v>
      </c>
      <c r="Q21" s="79">
        <v>10.434884844300138</v>
      </c>
      <c r="R21" s="79">
        <v>0</v>
      </c>
      <c r="S21" s="81">
        <v>13.863792237356167</v>
      </c>
      <c r="T21" s="78">
        <v>12.08071795494652</v>
      </c>
      <c r="U21" s="82">
        <v>3.5231975</v>
      </c>
      <c r="V21" s="82">
        <v>20.30831497036604</v>
      </c>
      <c r="W21" s="83">
        <v>1.94619445</v>
      </c>
      <c r="X21" s="82">
        <v>0</v>
      </c>
      <c r="Y21" s="82" t="s">
        <v>49</v>
      </c>
      <c r="Z21" s="80">
        <v>32.38903292531256</v>
      </c>
      <c r="AA21" s="75">
        <v>20.02976925791937</v>
      </c>
      <c r="AB21" s="76">
        <v>10.014884628959685</v>
      </c>
      <c r="AC21" s="84">
        <v>0.08011907703167748</v>
      </c>
      <c r="AD21" s="85">
        <v>334423.455152775</v>
      </c>
      <c r="AE21" s="86">
        <v>3.874014507806129</v>
      </c>
      <c r="AF21" s="87"/>
      <c r="AG21" s="88" t="s">
        <v>69</v>
      </c>
      <c r="AH21" s="60" t="s">
        <v>67</v>
      </c>
      <c r="AI21" s="6">
        <v>23</v>
      </c>
      <c r="AJ21" s="62">
        <v>18</v>
      </c>
      <c r="AL21" s="64" t="s">
        <v>69</v>
      </c>
      <c r="AM21" s="65" t="s">
        <v>66</v>
      </c>
      <c r="AN21" s="66">
        <v>32.38903292531256</v>
      </c>
      <c r="AO21" s="67">
        <v>334423.455152775</v>
      </c>
      <c r="AP21" s="68">
        <v>3.874014507806129</v>
      </c>
      <c r="AQ21" s="14">
        <v>95</v>
      </c>
      <c r="AR21" s="96">
        <v>25</v>
      </c>
    </row>
    <row r="22" spans="1:44" ht="9">
      <c r="A22" s="69" t="s">
        <v>70</v>
      </c>
      <c r="B22" s="70" t="s">
        <v>66</v>
      </c>
      <c r="C22" s="71">
        <v>68</v>
      </c>
      <c r="D22" s="72">
        <v>124.2802196422951</v>
      </c>
      <c r="E22" s="73">
        <v>3481.2834224598932</v>
      </c>
      <c r="F22" s="74">
        <v>6455.61497326204</v>
      </c>
      <c r="G22" s="75"/>
      <c r="H22" s="76"/>
      <c r="I22" s="76">
        <v>1.0245660673733326</v>
      </c>
      <c r="J22" s="76"/>
      <c r="K22" s="76">
        <v>1.037047277651446</v>
      </c>
      <c r="L22" s="77">
        <v>1.078788373622075</v>
      </c>
      <c r="M22" s="78">
        <v>5.881236</v>
      </c>
      <c r="N22" s="79">
        <v>22.681916444444443</v>
      </c>
      <c r="O22" s="80">
        <v>37.69550653818453</v>
      </c>
      <c r="P22" s="78">
        <v>23.257491939439554</v>
      </c>
      <c r="Q22" s="79">
        <v>0</v>
      </c>
      <c r="R22" s="79">
        <v>11.538437560418428</v>
      </c>
      <c r="S22" s="81">
        <v>34.795929499857984</v>
      </c>
      <c r="T22" s="78">
        <v>81.94073745730358</v>
      </c>
      <c r="U22" s="82">
        <v>3.5231974999999998</v>
      </c>
      <c r="V22" s="82">
        <v>0</v>
      </c>
      <c r="W22" s="83" t="s">
        <v>49</v>
      </c>
      <c r="X22" s="82">
        <v>14.520276748469657</v>
      </c>
      <c r="Y22" s="82">
        <v>1.2584266</v>
      </c>
      <c r="Z22" s="80">
        <v>96.46101420577324</v>
      </c>
      <c r="AA22" s="75">
        <v>80.26703059542801</v>
      </c>
      <c r="AB22" s="76">
        <v>40.133515297714005</v>
      </c>
      <c r="AC22" s="84">
        <v>0.32106812238171206</v>
      </c>
      <c r="AD22" s="85">
        <v>344921.6563076615</v>
      </c>
      <c r="AE22" s="86">
        <v>11.186425954041276</v>
      </c>
      <c r="AF22" s="87"/>
      <c r="AG22" s="88" t="s">
        <v>70</v>
      </c>
      <c r="AH22" s="60" t="s">
        <v>67</v>
      </c>
      <c r="AI22" s="61">
        <v>24</v>
      </c>
      <c r="AJ22" s="62">
        <v>19</v>
      </c>
      <c r="AL22" s="64" t="s">
        <v>70</v>
      </c>
      <c r="AM22" s="65" t="s">
        <v>66</v>
      </c>
      <c r="AN22" s="66">
        <v>96.46101420577324</v>
      </c>
      <c r="AO22" s="67">
        <v>344921.6563076615</v>
      </c>
      <c r="AP22" s="68">
        <v>11.186425954041276</v>
      </c>
      <c r="AQ22" s="14">
        <v>68</v>
      </c>
      <c r="AR22" s="14">
        <v>26</v>
      </c>
    </row>
    <row r="23" spans="1:44" ht="9">
      <c r="A23" s="69" t="s">
        <v>71</v>
      </c>
      <c r="B23" s="70" t="s">
        <v>66</v>
      </c>
      <c r="C23" s="71">
        <v>62</v>
      </c>
      <c r="D23" s="89">
        <v>115.88332610957005</v>
      </c>
      <c r="E23" s="73">
        <v>3181.818181818182</v>
      </c>
      <c r="F23" s="90">
        <v>7170.454545454588</v>
      </c>
      <c r="G23" s="75"/>
      <c r="H23" s="91"/>
      <c r="I23" s="91">
        <v>1.0221332767246836</v>
      </c>
      <c r="J23" s="91"/>
      <c r="K23" s="91">
        <v>1.036236239900696</v>
      </c>
      <c r="L23" s="92">
        <v>1.077110643195196</v>
      </c>
      <c r="M23" s="78">
        <v>1.296108</v>
      </c>
      <c r="N23" s="93">
        <v>2.592216</v>
      </c>
      <c r="O23" s="94">
        <v>16.01306703340979</v>
      </c>
      <c r="P23" s="78">
        <v>0</v>
      </c>
      <c r="Q23" s="93">
        <v>0</v>
      </c>
      <c r="R23" s="93">
        <v>28.503259319469425</v>
      </c>
      <c r="S23" s="95">
        <v>28.503259319469425</v>
      </c>
      <c r="T23" s="78">
        <v>0</v>
      </c>
      <c r="U23" s="83" t="s">
        <v>49</v>
      </c>
      <c r="V23" s="83">
        <v>0</v>
      </c>
      <c r="W23" s="83" t="s">
        <v>49</v>
      </c>
      <c r="X23" s="83">
        <v>35.86925971431822</v>
      </c>
      <c r="Y23" s="83">
        <v>1.2584266</v>
      </c>
      <c r="Z23" s="94">
        <v>35.86925971431822</v>
      </c>
      <c r="AA23" s="75">
        <v>32.26317879145028</v>
      </c>
      <c r="AB23" s="91">
        <v>16.13158939572514</v>
      </c>
      <c r="AC23" s="87">
        <v>0.1290527151658011</v>
      </c>
      <c r="AD23" s="85">
        <v>205618.21584473166</v>
      </c>
      <c r="AE23" s="86">
        <v>6.977836971682343</v>
      </c>
      <c r="AF23" s="87"/>
      <c r="AG23" s="88" t="s">
        <v>71</v>
      </c>
      <c r="AH23" s="60" t="s">
        <v>67</v>
      </c>
      <c r="AI23" s="61">
        <v>25</v>
      </c>
      <c r="AJ23" s="62">
        <v>20</v>
      </c>
      <c r="AL23" s="64" t="s">
        <v>71</v>
      </c>
      <c r="AM23" s="65" t="s">
        <v>66</v>
      </c>
      <c r="AN23" s="66">
        <v>35.86925971431822</v>
      </c>
      <c r="AO23" s="67">
        <v>205618.21584473166</v>
      </c>
      <c r="AP23" s="68">
        <v>6.977836971682343</v>
      </c>
      <c r="AQ23" s="14">
        <v>62</v>
      </c>
      <c r="AR23" s="14">
        <v>27</v>
      </c>
    </row>
    <row r="24" spans="1:44" ht="9">
      <c r="A24" s="69" t="s">
        <v>72</v>
      </c>
      <c r="B24" s="70" t="s">
        <v>66</v>
      </c>
      <c r="C24" s="71">
        <v>57</v>
      </c>
      <c r="D24" s="72">
        <v>76.81602845541875</v>
      </c>
      <c r="E24" s="73">
        <v>4229.235880398671</v>
      </c>
      <c r="F24" s="74">
        <v>6690.406976744183</v>
      </c>
      <c r="G24" s="75"/>
      <c r="H24" s="76"/>
      <c r="I24" s="76">
        <v>1.0234721380325689</v>
      </c>
      <c r="J24" s="76"/>
      <c r="K24" s="76">
        <v>1.0354979901315873</v>
      </c>
      <c r="L24" s="77">
        <v>1.075583483578859</v>
      </c>
      <c r="M24" s="78">
        <v>2.139588</v>
      </c>
      <c r="N24" s="79">
        <v>4.279176</v>
      </c>
      <c r="O24" s="80">
        <v>12.064846252443015</v>
      </c>
      <c r="P24" s="78">
        <v>0</v>
      </c>
      <c r="Q24" s="79">
        <v>0</v>
      </c>
      <c r="R24" s="79">
        <v>21.47542632934857</v>
      </c>
      <c r="S24" s="81">
        <v>21.47542632934857</v>
      </c>
      <c r="T24" s="78">
        <v>0</v>
      </c>
      <c r="U24" s="82" t="s">
        <v>49</v>
      </c>
      <c r="V24" s="82">
        <v>0</v>
      </c>
      <c r="W24" s="83" t="s">
        <v>49</v>
      </c>
      <c r="X24" s="82">
        <v>27.025247739192597</v>
      </c>
      <c r="Y24" s="82">
        <v>1.2584266</v>
      </c>
      <c r="Z24" s="80">
        <v>27.025247739192597</v>
      </c>
      <c r="AA24" s="75">
        <v>32.313316186269745</v>
      </c>
      <c r="AB24" s="76">
        <v>16.156658093134872</v>
      </c>
      <c r="AC24" s="84">
        <v>0.12925326474507898</v>
      </c>
      <c r="AD24" s="85">
        <v>151694.6588845892</v>
      </c>
      <c r="AE24" s="86">
        <v>7.126222620600946</v>
      </c>
      <c r="AF24" s="87"/>
      <c r="AG24" s="88" t="s">
        <v>72</v>
      </c>
      <c r="AH24" s="60" t="s">
        <v>67</v>
      </c>
      <c r="AI24" s="6">
        <v>26</v>
      </c>
      <c r="AJ24" s="62">
        <v>21</v>
      </c>
      <c r="AL24" s="64" t="s">
        <v>72</v>
      </c>
      <c r="AM24" s="65" t="s">
        <v>66</v>
      </c>
      <c r="AN24" s="66">
        <v>27.025247739192597</v>
      </c>
      <c r="AO24" s="67">
        <v>151694.6588845892</v>
      </c>
      <c r="AP24" s="68">
        <v>7.126222620600946</v>
      </c>
      <c r="AQ24" s="14">
        <v>57</v>
      </c>
      <c r="AR24" s="14">
        <v>28</v>
      </c>
    </row>
    <row r="25" spans="1:44" s="117" customFormat="1" ht="9">
      <c r="A25" s="97" t="s">
        <v>67</v>
      </c>
      <c r="B25" s="98"/>
      <c r="C25" s="99">
        <f>SUM(C19:C24)</f>
        <v>3909</v>
      </c>
      <c r="D25" s="100">
        <f>SUM(D19:D24)</f>
        <v>6887.631213896229</v>
      </c>
      <c r="E25" s="101"/>
      <c r="F25" s="100"/>
      <c r="G25" s="101"/>
      <c r="H25" s="102"/>
      <c r="I25" s="102"/>
      <c r="J25" s="102"/>
      <c r="K25" s="102"/>
      <c r="L25" s="100"/>
      <c r="M25" s="103">
        <f aca="true" t="shared" si="2" ref="M25:Z25">SUM(M19:M24)</f>
        <v>150.98385700000003</v>
      </c>
      <c r="N25" s="104">
        <f t="shared" si="2"/>
        <v>457.8469884968004</v>
      </c>
      <c r="O25" s="105">
        <f t="shared" si="2"/>
        <v>4082.235952426406</v>
      </c>
      <c r="P25" s="103">
        <f t="shared" si="2"/>
        <v>1486.8085712781972</v>
      </c>
      <c r="Q25" s="104">
        <f t="shared" si="2"/>
        <v>432.93488484430014</v>
      </c>
      <c r="R25" s="104">
        <f t="shared" si="2"/>
        <v>1893.5171232092364</v>
      </c>
      <c r="S25" s="106">
        <f t="shared" si="2"/>
        <v>3813.2605793317343</v>
      </c>
      <c r="T25" s="103">
        <f t="shared" si="2"/>
        <v>7617.163002674091</v>
      </c>
      <c r="U25" s="104">
        <f t="shared" si="2"/>
        <v>16.22080129</v>
      </c>
      <c r="V25" s="104">
        <f t="shared" si="2"/>
        <v>956.8462772271162</v>
      </c>
      <c r="W25" s="107">
        <f t="shared" si="2"/>
        <v>6.339728420875001</v>
      </c>
      <c r="X25" s="104">
        <f t="shared" si="2"/>
        <v>2733.4562582949807</v>
      </c>
      <c r="Y25" s="104">
        <f t="shared" si="2"/>
        <v>6.6161778495</v>
      </c>
      <c r="Z25" s="105">
        <f t="shared" si="2"/>
        <v>11307.465538196187</v>
      </c>
      <c r="AA25" s="108">
        <f>Z25*1000000/((C25+D25)/4)/1000/25</f>
        <v>167.57027727156182</v>
      </c>
      <c r="AB25" s="109">
        <f>Z25*1000000/((C25+D25)/2)/1000/25</f>
        <v>83.78513863578091</v>
      </c>
      <c r="AC25" s="110">
        <f>AA25/250</f>
        <v>0.6702811090862473</v>
      </c>
      <c r="AD25" s="111">
        <v>192819761.42174998</v>
      </c>
      <c r="AE25" s="112">
        <v>2.345706779185074</v>
      </c>
      <c r="AF25" s="113"/>
      <c r="AG25" s="114" t="s">
        <v>67</v>
      </c>
      <c r="AH25" s="114" t="s">
        <v>67</v>
      </c>
      <c r="AI25" s="115">
        <v>27</v>
      </c>
      <c r="AJ25" s="116">
        <v>22</v>
      </c>
      <c r="AL25" s="118"/>
      <c r="AM25" s="119"/>
      <c r="AN25" s="120">
        <v>11307.465538196187</v>
      </c>
      <c r="AO25" s="121">
        <v>192819761.42174998</v>
      </c>
      <c r="AP25" s="122">
        <v>2.345706779185074</v>
      </c>
      <c r="AQ25" s="123"/>
      <c r="AR25" s="123">
        <v>29</v>
      </c>
    </row>
    <row r="26" spans="1:44" ht="9">
      <c r="A26" s="131" t="s">
        <v>73</v>
      </c>
      <c r="B26" s="70" t="s">
        <v>74</v>
      </c>
      <c r="C26" s="71">
        <v>338</v>
      </c>
      <c r="D26" s="72">
        <v>435.7676433525874</v>
      </c>
      <c r="E26" s="73">
        <v>4527.17138875987</v>
      </c>
      <c r="F26" s="74">
        <v>3745.8245021046023</v>
      </c>
      <c r="G26" s="75">
        <v>1.02</v>
      </c>
      <c r="H26" s="76">
        <v>1.03</v>
      </c>
      <c r="I26" s="76">
        <v>1.03</v>
      </c>
      <c r="J26" s="76">
        <v>1.06</v>
      </c>
      <c r="K26" s="76">
        <v>1.06</v>
      </c>
      <c r="L26" s="77">
        <v>1.1109790209790207</v>
      </c>
      <c r="M26" s="78">
        <v>70.16212</v>
      </c>
      <c r="N26" s="79">
        <v>244.42893975903618</v>
      </c>
      <c r="O26" s="80">
        <v>176.18720978753038</v>
      </c>
      <c r="P26" s="132">
        <v>181</v>
      </c>
      <c r="Q26" s="133">
        <v>701</v>
      </c>
      <c r="R26" s="133">
        <v>210</v>
      </c>
      <c r="S26" s="134">
        <v>1092</v>
      </c>
      <c r="T26" s="78">
        <v>611.0971774999999</v>
      </c>
      <c r="U26" s="82">
        <v>3.3762274999999997</v>
      </c>
      <c r="V26" s="82">
        <v>1384.9</v>
      </c>
      <c r="W26" s="83">
        <v>1.9756062767475038</v>
      </c>
      <c r="X26" s="82">
        <v>267.9</v>
      </c>
      <c r="Y26" s="82">
        <v>1.2757142857142856</v>
      </c>
      <c r="Z26" s="80">
        <v>2263.8971775</v>
      </c>
      <c r="AA26" s="75">
        <v>468.1296142477018</v>
      </c>
      <c r="AB26" s="76">
        <v>234.06480712385087</v>
      </c>
      <c r="AC26" s="84">
        <v>1.8725184569908069</v>
      </c>
      <c r="AD26" s="85">
        <v>1491054.9301746862</v>
      </c>
      <c r="AE26" s="86">
        <v>60.73276394276824</v>
      </c>
      <c r="AF26" s="87"/>
      <c r="AG26" s="88" t="s">
        <v>73</v>
      </c>
      <c r="AH26" s="60" t="s">
        <v>75</v>
      </c>
      <c r="AI26" s="61">
        <v>16</v>
      </c>
      <c r="AJ26" s="62">
        <v>23</v>
      </c>
      <c r="AL26" s="64" t="s">
        <v>73</v>
      </c>
      <c r="AM26" s="65" t="s">
        <v>74</v>
      </c>
      <c r="AN26" s="66">
        <v>2263.8971775</v>
      </c>
      <c r="AO26" s="67">
        <v>1491054.9301746862</v>
      </c>
      <c r="AP26" s="68">
        <v>60.73276394276824</v>
      </c>
      <c r="AQ26" s="14">
        <v>338</v>
      </c>
      <c r="AR26" s="14">
        <v>18</v>
      </c>
    </row>
    <row r="27" spans="1:44" ht="9">
      <c r="A27" s="69" t="s">
        <v>76</v>
      </c>
      <c r="B27" s="70" t="s">
        <v>74</v>
      </c>
      <c r="C27" s="71">
        <v>172</v>
      </c>
      <c r="D27" s="72">
        <v>226.73632416787265</v>
      </c>
      <c r="E27" s="73">
        <v>3023.3918128654973</v>
      </c>
      <c r="F27" s="74">
        <v>1379.0520687253884</v>
      </c>
      <c r="G27" s="75"/>
      <c r="H27" s="76"/>
      <c r="I27" s="76">
        <v>1.0290651225187515</v>
      </c>
      <c r="J27" s="76"/>
      <c r="K27" s="76">
        <v>1.0451950015064222</v>
      </c>
      <c r="L27" s="77">
        <v>1.099633343089811</v>
      </c>
      <c r="M27" s="78">
        <v>4.5448900000000005</v>
      </c>
      <c r="N27" s="79">
        <v>18.179560000000002</v>
      </c>
      <c r="O27" s="80">
        <v>23.571565149329636</v>
      </c>
      <c r="P27" s="78">
        <v>0</v>
      </c>
      <c r="Q27" s="79">
        <v>30.407319042635233</v>
      </c>
      <c r="R27" s="79">
        <v>0</v>
      </c>
      <c r="S27" s="81">
        <v>30.407319042635233</v>
      </c>
      <c r="T27" s="78">
        <v>0</v>
      </c>
      <c r="U27" s="82" t="s">
        <v>49</v>
      </c>
      <c r="V27" s="82">
        <v>56.70992520075204</v>
      </c>
      <c r="W27" s="83">
        <v>1.8650090499999998</v>
      </c>
      <c r="X27" s="82">
        <v>0</v>
      </c>
      <c r="Y27" s="82" t="s">
        <v>49</v>
      </c>
      <c r="Z27" s="80">
        <v>56.70992520075204</v>
      </c>
      <c r="AA27" s="75">
        <v>22.75586015659872</v>
      </c>
      <c r="AB27" s="76">
        <v>11.377930078299363</v>
      </c>
      <c r="AC27" s="84">
        <v>0.0910234406263949</v>
      </c>
      <c r="AD27" s="85">
        <v>682930.4607094137</v>
      </c>
      <c r="AE27" s="86">
        <v>3.321563670880515</v>
      </c>
      <c r="AF27" s="87"/>
      <c r="AG27" s="88" t="s">
        <v>76</v>
      </c>
      <c r="AH27" s="60" t="s">
        <v>75</v>
      </c>
      <c r="AI27" s="61">
        <v>17</v>
      </c>
      <c r="AJ27" s="62">
        <v>24</v>
      </c>
      <c r="AL27" s="64" t="s">
        <v>76</v>
      </c>
      <c r="AM27" s="65" t="s">
        <v>74</v>
      </c>
      <c r="AN27" s="66">
        <v>56.70992520075204</v>
      </c>
      <c r="AO27" s="67">
        <v>682930.4607094137</v>
      </c>
      <c r="AP27" s="68">
        <v>3.321563670880515</v>
      </c>
      <c r="AQ27" s="14">
        <v>172</v>
      </c>
      <c r="AR27" s="14">
        <v>19</v>
      </c>
    </row>
    <row r="28" spans="1:44" ht="9">
      <c r="A28" s="69" t="s">
        <v>77</v>
      </c>
      <c r="B28" s="70" t="s">
        <v>74</v>
      </c>
      <c r="C28" s="71">
        <v>126</v>
      </c>
      <c r="D28" s="72">
        <v>220.72922711058263</v>
      </c>
      <c r="E28" s="73">
        <v>3732.876712328767</v>
      </c>
      <c r="F28" s="74">
        <v>6206.335616438359</v>
      </c>
      <c r="G28" s="75"/>
      <c r="H28" s="76"/>
      <c r="I28" s="76">
        <v>1.026062832531122</v>
      </c>
      <c r="J28" s="76"/>
      <c r="K28" s="76">
        <v>1.042462555143034</v>
      </c>
      <c r="L28" s="77">
        <v>1.0978116189582372</v>
      </c>
      <c r="M28" s="78">
        <v>14.444209999999998</v>
      </c>
      <c r="N28" s="79">
        <v>47.902523499999994</v>
      </c>
      <c r="O28" s="80">
        <v>68.10276650210871</v>
      </c>
      <c r="P28" s="78">
        <v>5.022165162635515</v>
      </c>
      <c r="Q28" s="79">
        <v>49.16789147254273</v>
      </c>
      <c r="R28" s="79">
        <v>27.950973862926823</v>
      </c>
      <c r="S28" s="81">
        <v>82.14103049810507</v>
      </c>
      <c r="T28" s="78">
        <v>16.955972131631995</v>
      </c>
      <c r="U28" s="82">
        <v>3.3762274999999993</v>
      </c>
      <c r="V28" s="82">
        <v>91.69856256571</v>
      </c>
      <c r="W28" s="83">
        <v>1.8650090499999998</v>
      </c>
      <c r="X28" s="82">
        <v>33.70695704188275</v>
      </c>
      <c r="Y28" s="82">
        <v>1.2059314</v>
      </c>
      <c r="Z28" s="80">
        <v>142.36149173922476</v>
      </c>
      <c r="AA28" s="75">
        <v>65.6934486547089</v>
      </c>
      <c r="AB28" s="76">
        <v>32.84672432735445</v>
      </c>
      <c r="AC28" s="84">
        <v>0.2627737946188356</v>
      </c>
      <c r="AD28" s="85">
        <v>618984.5409096836</v>
      </c>
      <c r="AE28" s="86">
        <v>9.199679948711147</v>
      </c>
      <c r="AF28" s="87"/>
      <c r="AG28" s="88" t="s">
        <v>77</v>
      </c>
      <c r="AH28" s="60" t="s">
        <v>75</v>
      </c>
      <c r="AI28" s="6">
        <v>18</v>
      </c>
      <c r="AJ28" s="62">
        <v>25</v>
      </c>
      <c r="AL28" s="64" t="s">
        <v>77</v>
      </c>
      <c r="AM28" s="65" t="s">
        <v>74</v>
      </c>
      <c r="AN28" s="66">
        <v>142.36149173922476</v>
      </c>
      <c r="AO28" s="67">
        <v>618984.5409096836</v>
      </c>
      <c r="AP28" s="68">
        <v>9.199679948711147</v>
      </c>
      <c r="AQ28" s="14">
        <v>126</v>
      </c>
      <c r="AR28" s="96">
        <v>20</v>
      </c>
    </row>
    <row r="29" spans="1:44" ht="9">
      <c r="A29" s="69" t="s">
        <v>78</v>
      </c>
      <c r="B29" s="70" t="s">
        <v>74</v>
      </c>
      <c r="C29" s="71">
        <v>56</v>
      </c>
      <c r="D29" s="72">
        <v>54.524218551461246</v>
      </c>
      <c r="E29" s="73">
        <v>1883.3087149187593</v>
      </c>
      <c r="F29" s="74">
        <v>725.4646387585817</v>
      </c>
      <c r="G29" s="75"/>
      <c r="H29" s="76"/>
      <c r="I29" s="76">
        <v>1.0246652431850398</v>
      </c>
      <c r="J29" s="76"/>
      <c r="K29" s="76">
        <v>1.0353425878446547</v>
      </c>
      <c r="L29" s="77">
        <v>1.0713786260708553</v>
      </c>
      <c r="M29" s="78">
        <v>0</v>
      </c>
      <c r="N29" s="79">
        <v>0</v>
      </c>
      <c r="O29" s="80">
        <v>3.171856238129389</v>
      </c>
      <c r="P29" s="78">
        <v>1.616811026308795</v>
      </c>
      <c r="Q29" s="79">
        <v>1.254645356415625</v>
      </c>
      <c r="R29" s="79">
        <v>0</v>
      </c>
      <c r="S29" s="81">
        <v>2.87145638272442</v>
      </c>
      <c r="T29" s="78">
        <v>5.458721849326976</v>
      </c>
      <c r="U29" s="82">
        <v>3.3762274999999993</v>
      </c>
      <c r="V29" s="82">
        <v>2.339924944255616</v>
      </c>
      <c r="W29" s="83">
        <v>1.8650090499999996</v>
      </c>
      <c r="X29" s="82">
        <v>0</v>
      </c>
      <c r="Y29" s="82" t="s">
        <v>49</v>
      </c>
      <c r="Z29" s="80">
        <v>7.798646793582591</v>
      </c>
      <c r="AA29" s="75">
        <v>11.28968386591427</v>
      </c>
      <c r="AB29" s="76">
        <v>5.644841932957136</v>
      </c>
      <c r="AC29" s="84">
        <v>0.04515873546365709</v>
      </c>
      <c r="AD29" s="85">
        <v>107099.36761665522</v>
      </c>
      <c r="AE29" s="86">
        <v>2.912677065095876</v>
      </c>
      <c r="AF29" s="87"/>
      <c r="AG29" s="88" t="s">
        <v>78</v>
      </c>
      <c r="AH29" s="60" t="s">
        <v>75</v>
      </c>
      <c r="AI29" s="6">
        <v>19</v>
      </c>
      <c r="AJ29" s="62">
        <v>26</v>
      </c>
      <c r="AL29" s="64" t="s">
        <v>78</v>
      </c>
      <c r="AM29" s="65" t="s">
        <v>74</v>
      </c>
      <c r="AN29" s="66">
        <v>7.798646793582591</v>
      </c>
      <c r="AO29" s="67">
        <v>107099.36761665522</v>
      </c>
      <c r="AP29" s="68">
        <v>2.912677065095876</v>
      </c>
      <c r="AQ29" s="14">
        <v>56</v>
      </c>
      <c r="AR29" s="14">
        <v>21</v>
      </c>
    </row>
    <row r="30" spans="1:44" s="117" customFormat="1" ht="9">
      <c r="A30" s="97" t="s">
        <v>75</v>
      </c>
      <c r="B30" s="98"/>
      <c r="C30" s="99">
        <f>SUM(C26:C29)</f>
        <v>692</v>
      </c>
      <c r="D30" s="124">
        <f>SUM(D26:D29)</f>
        <v>937.7574131825039</v>
      </c>
      <c r="E30" s="101"/>
      <c r="F30" s="124"/>
      <c r="G30" s="101"/>
      <c r="H30" s="99"/>
      <c r="I30" s="99"/>
      <c r="J30" s="99"/>
      <c r="K30" s="99"/>
      <c r="L30" s="124"/>
      <c r="M30" s="103">
        <f aca="true" t="shared" si="3" ref="M30:Z30">SUM(M26:M29)</f>
        <v>89.15122</v>
      </c>
      <c r="N30" s="107">
        <f t="shared" si="3"/>
        <v>310.51102325903616</v>
      </c>
      <c r="O30" s="125">
        <f t="shared" si="3"/>
        <v>271.03339767709815</v>
      </c>
      <c r="P30" s="103">
        <f t="shared" si="3"/>
        <v>187.6389761889443</v>
      </c>
      <c r="Q30" s="107">
        <f t="shared" si="3"/>
        <v>781.8298558715935</v>
      </c>
      <c r="R30" s="107">
        <f t="shared" si="3"/>
        <v>237.95097386292682</v>
      </c>
      <c r="S30" s="126">
        <f t="shared" si="3"/>
        <v>1207.4198059234645</v>
      </c>
      <c r="T30" s="103">
        <f t="shared" si="3"/>
        <v>633.5118714809588</v>
      </c>
      <c r="U30" s="107">
        <f t="shared" si="3"/>
        <v>10.128682499999998</v>
      </c>
      <c r="V30" s="107">
        <f t="shared" si="3"/>
        <v>1535.6484127107178</v>
      </c>
      <c r="W30" s="107">
        <f t="shared" si="3"/>
        <v>7.570633426747502</v>
      </c>
      <c r="X30" s="107">
        <f t="shared" si="3"/>
        <v>301.6069570418827</v>
      </c>
      <c r="Y30" s="107">
        <f t="shared" si="3"/>
        <v>2.4816456857142857</v>
      </c>
      <c r="Z30" s="125">
        <f t="shared" si="3"/>
        <v>2470.767241233559</v>
      </c>
      <c r="AA30" s="108">
        <f>Z30*1000000/((C30+D30)/4)/1000/25</f>
        <v>242.56539985629155</v>
      </c>
      <c r="AB30" s="127">
        <f>Z30*1000000/((C30+D30)/2)/1000/25</f>
        <v>121.28269992814577</v>
      </c>
      <c r="AC30" s="113">
        <f>AA30/250</f>
        <v>0.9702615994251662</v>
      </c>
      <c r="AD30" s="111">
        <v>2900069.299410439</v>
      </c>
      <c r="AE30" s="112">
        <v>34.07873379764885</v>
      </c>
      <c r="AF30" s="113"/>
      <c r="AG30" s="114" t="s">
        <v>75</v>
      </c>
      <c r="AH30" s="114" t="s">
        <v>75</v>
      </c>
      <c r="AI30" s="135">
        <v>20</v>
      </c>
      <c r="AJ30" s="116">
        <v>27</v>
      </c>
      <c r="AL30" s="118"/>
      <c r="AM30" s="119"/>
      <c r="AN30" s="120">
        <v>2470.767241233559</v>
      </c>
      <c r="AO30" s="121">
        <v>2900069.299410439</v>
      </c>
      <c r="AP30" s="122">
        <v>34.07873379764885</v>
      </c>
      <c r="AQ30" s="123"/>
      <c r="AR30" s="123">
        <v>22</v>
      </c>
    </row>
    <row r="31" spans="1:44" ht="9">
      <c r="A31" s="131" t="s">
        <v>79</v>
      </c>
      <c r="B31" s="70" t="s">
        <v>80</v>
      </c>
      <c r="C31" s="71">
        <v>12520</v>
      </c>
      <c r="D31" s="72">
        <v>15651.705413137723</v>
      </c>
      <c r="E31" s="73">
        <v>11076.576404537294</v>
      </c>
      <c r="F31" s="74">
        <v>14760.159497814195</v>
      </c>
      <c r="G31" s="75">
        <v>1.3</v>
      </c>
      <c r="H31" s="76">
        <v>1.73</v>
      </c>
      <c r="I31" s="76">
        <v>1.72</v>
      </c>
      <c r="J31" s="76">
        <v>1.77</v>
      </c>
      <c r="K31" s="76">
        <v>1.75</v>
      </c>
      <c r="L31" s="77">
        <v>1.9351774920595168</v>
      </c>
      <c r="M31" s="78">
        <v>290.095954</v>
      </c>
      <c r="N31" s="79">
        <v>2128.8570798607957</v>
      </c>
      <c r="O31" s="80">
        <v>3593.574625865983</v>
      </c>
      <c r="P31" s="132">
        <v>3485.7482214252645</v>
      </c>
      <c r="Q31" s="133">
        <v>0</v>
      </c>
      <c r="R31" s="133">
        <v>209.2178148042731</v>
      </c>
      <c r="S31" s="134">
        <v>3694.9660362295376</v>
      </c>
      <c r="T31" s="78">
        <v>66532.31284584984</v>
      </c>
      <c r="U31" s="82">
        <v>19.086953107200003</v>
      </c>
      <c r="V31" s="82">
        <v>0</v>
      </c>
      <c r="W31" s="83" t="s">
        <v>49</v>
      </c>
      <c r="X31" s="82">
        <v>1156.8489868524903</v>
      </c>
      <c r="Y31" s="82">
        <v>5.5294000080000005</v>
      </c>
      <c r="Z31" s="80">
        <v>67689.16183270233</v>
      </c>
      <c r="AA31" s="75">
        <v>384.43770919817075</v>
      </c>
      <c r="AB31" s="76">
        <v>192.21885459908538</v>
      </c>
      <c r="AC31" s="84">
        <v>1.537750836792683</v>
      </c>
      <c r="AD31" s="85">
        <v>1033545854.0097915</v>
      </c>
      <c r="AE31" s="86">
        <v>2.619686840988907</v>
      </c>
      <c r="AF31" s="87"/>
      <c r="AG31" s="88" t="s">
        <v>79</v>
      </c>
      <c r="AH31" s="60" t="s">
        <v>81</v>
      </c>
      <c r="AI31" s="61">
        <v>28</v>
      </c>
      <c r="AJ31" s="62">
        <v>28</v>
      </c>
      <c r="AL31" s="64" t="s">
        <v>82</v>
      </c>
      <c r="AM31" s="65" t="s">
        <v>80</v>
      </c>
      <c r="AN31" s="66">
        <v>67689.16183270233</v>
      </c>
      <c r="AO31" s="67">
        <v>1033545854.0097915</v>
      </c>
      <c r="AP31" s="68">
        <v>2.619686840988907</v>
      </c>
      <c r="AQ31" s="14">
        <v>12520</v>
      </c>
      <c r="AR31" s="96">
        <v>30</v>
      </c>
    </row>
    <row r="32" spans="1:44" ht="9">
      <c r="A32" s="131" t="s">
        <v>83</v>
      </c>
      <c r="B32" s="70" t="s">
        <v>80</v>
      </c>
      <c r="C32" s="71">
        <v>4120</v>
      </c>
      <c r="D32" s="72">
        <v>4967.610583025929</v>
      </c>
      <c r="E32" s="73">
        <v>9558.973824173532</v>
      </c>
      <c r="F32" s="74">
        <v>12391.748344836873</v>
      </c>
      <c r="G32" s="75">
        <v>1.21</v>
      </c>
      <c r="H32" s="76">
        <v>1.44</v>
      </c>
      <c r="I32" s="76">
        <v>1.45</v>
      </c>
      <c r="J32" s="76">
        <v>1.55</v>
      </c>
      <c r="K32" s="76">
        <v>1.54</v>
      </c>
      <c r="L32" s="77">
        <v>1.858160535117058</v>
      </c>
      <c r="M32" s="78">
        <v>243.07707399999998</v>
      </c>
      <c r="N32" s="79">
        <v>782.5151674912281</v>
      </c>
      <c r="O32" s="80">
        <v>1304.4</v>
      </c>
      <c r="P32" s="132">
        <v>1341.0075</v>
      </c>
      <c r="Q32" s="133">
        <v>512.0285</v>
      </c>
      <c r="R32" s="133">
        <v>408.17549999999994</v>
      </c>
      <c r="S32" s="134">
        <v>2261.2115000000003</v>
      </c>
      <c r="T32" s="78">
        <v>22947.91134453417</v>
      </c>
      <c r="U32" s="82">
        <v>17.1124407168</v>
      </c>
      <c r="V32" s="82">
        <v>4008.43224472361</v>
      </c>
      <c r="W32" s="83">
        <v>7.82853346</v>
      </c>
      <c r="X32" s="82">
        <v>2256.9656129654036</v>
      </c>
      <c r="Y32" s="82">
        <v>5.529400008</v>
      </c>
      <c r="Z32" s="80">
        <v>29213.309202223187</v>
      </c>
      <c r="AA32" s="75">
        <v>514.340863272263</v>
      </c>
      <c r="AB32" s="76">
        <v>257.1704316361315</v>
      </c>
      <c r="AC32" s="84">
        <v>2.057363453089052</v>
      </c>
      <c r="AD32" s="85">
        <v>313916534.76226956</v>
      </c>
      <c r="AE32" s="86">
        <v>3.722430132499591</v>
      </c>
      <c r="AF32" s="87"/>
      <c r="AG32" s="88" t="s">
        <v>83</v>
      </c>
      <c r="AH32" s="60" t="s">
        <v>81</v>
      </c>
      <c r="AI32" s="61">
        <v>29</v>
      </c>
      <c r="AJ32" s="62">
        <v>29</v>
      </c>
      <c r="AL32" s="64" t="s">
        <v>83</v>
      </c>
      <c r="AM32" s="65" t="s">
        <v>80</v>
      </c>
      <c r="AN32" s="66">
        <v>29213.309202223187</v>
      </c>
      <c r="AO32" s="67">
        <v>313916534.76226956</v>
      </c>
      <c r="AP32" s="68">
        <v>3.722430132499591</v>
      </c>
      <c r="AQ32" s="14">
        <v>4120</v>
      </c>
      <c r="AR32" s="14">
        <v>31</v>
      </c>
    </row>
    <row r="33" spans="1:44" ht="9">
      <c r="A33" s="69" t="s">
        <v>84</v>
      </c>
      <c r="B33" s="70" t="s">
        <v>80</v>
      </c>
      <c r="C33" s="71">
        <v>2872</v>
      </c>
      <c r="D33" s="72">
        <v>3719.6223112762004</v>
      </c>
      <c r="E33" s="73">
        <v>10338.75627185647</v>
      </c>
      <c r="F33" s="74">
        <v>13895.539702030306</v>
      </c>
      <c r="G33" s="75">
        <v>1.06</v>
      </c>
      <c r="H33" s="76">
        <v>1.22</v>
      </c>
      <c r="I33" s="76">
        <v>1.22</v>
      </c>
      <c r="J33" s="76">
        <v>1.4</v>
      </c>
      <c r="K33" s="76">
        <v>1.41</v>
      </c>
      <c r="L33" s="77">
        <v>1.7</v>
      </c>
      <c r="M33" s="78">
        <v>96.48317</v>
      </c>
      <c r="N33" s="79">
        <v>501.40699209302335</v>
      </c>
      <c r="O33" s="80">
        <v>852.6553965128237</v>
      </c>
      <c r="P33" s="78">
        <v>1174.5470053499998</v>
      </c>
      <c r="Q33" s="79">
        <v>31.53692636889924</v>
      </c>
      <c r="R33" s="79">
        <v>233.23578464511624</v>
      </c>
      <c r="S33" s="81">
        <v>1439.3197163640152</v>
      </c>
      <c r="T33" s="78">
        <v>6980.507114461498</v>
      </c>
      <c r="U33" s="82">
        <v>5.943148365</v>
      </c>
      <c r="V33" s="82">
        <v>90.03001790810198</v>
      </c>
      <c r="W33" s="83">
        <v>2.854749282</v>
      </c>
      <c r="X33" s="82">
        <v>430.53138467005743</v>
      </c>
      <c r="Y33" s="82">
        <v>1.8459062160000002</v>
      </c>
      <c r="Z33" s="80">
        <v>7501.068517039657</v>
      </c>
      <c r="AA33" s="75">
        <v>182.07520183206324</v>
      </c>
      <c r="AB33" s="76">
        <v>91.03760091603162</v>
      </c>
      <c r="AC33" s="84">
        <v>0.728300807328253</v>
      </c>
      <c r="AD33" s="85">
        <v>148614155.3025621</v>
      </c>
      <c r="AE33" s="86">
        <v>2.018937833147403</v>
      </c>
      <c r="AF33" s="87"/>
      <c r="AG33" s="88" t="s">
        <v>84</v>
      </c>
      <c r="AH33" s="60" t="s">
        <v>81</v>
      </c>
      <c r="AI33" s="6">
        <v>30</v>
      </c>
      <c r="AJ33" s="62">
        <v>30</v>
      </c>
      <c r="AL33" s="64" t="s">
        <v>84</v>
      </c>
      <c r="AM33" s="65" t="s">
        <v>80</v>
      </c>
      <c r="AN33" s="66">
        <v>7501.068517039657</v>
      </c>
      <c r="AO33" s="67">
        <v>148614155.3025621</v>
      </c>
      <c r="AP33" s="68">
        <v>2.018937833147403</v>
      </c>
      <c r="AQ33" s="14">
        <v>2872</v>
      </c>
      <c r="AR33" s="14">
        <v>32</v>
      </c>
    </row>
    <row r="34" spans="1:44" ht="9">
      <c r="A34" s="69" t="s">
        <v>85</v>
      </c>
      <c r="B34" s="70" t="s">
        <v>80</v>
      </c>
      <c r="C34" s="71">
        <v>1666</v>
      </c>
      <c r="D34" s="72">
        <v>2629.1903225691403</v>
      </c>
      <c r="E34" s="73">
        <v>7627.257454850903</v>
      </c>
      <c r="F34" s="74">
        <v>12302.742231582699</v>
      </c>
      <c r="G34" s="75">
        <v>1.04</v>
      </c>
      <c r="H34" s="76">
        <v>1.27</v>
      </c>
      <c r="I34" s="76">
        <v>1.26</v>
      </c>
      <c r="J34" s="76">
        <v>1.34</v>
      </c>
      <c r="K34" s="76">
        <v>1.37</v>
      </c>
      <c r="L34" s="77">
        <v>1.637056856187293</v>
      </c>
      <c r="M34" s="78">
        <v>74.902654</v>
      </c>
      <c r="N34" s="79">
        <v>402.4715407272728</v>
      </c>
      <c r="O34" s="80">
        <v>684.7184737384597</v>
      </c>
      <c r="P34" s="78">
        <v>793.1556258568744</v>
      </c>
      <c r="Q34" s="79">
        <v>0</v>
      </c>
      <c r="R34" s="79">
        <v>113.14499463368809</v>
      </c>
      <c r="S34" s="81">
        <v>906.3006204905624</v>
      </c>
      <c r="T34" s="78">
        <v>4098.992661740725</v>
      </c>
      <c r="U34" s="82">
        <v>5.1679550999999995</v>
      </c>
      <c r="V34" s="82">
        <v>0</v>
      </c>
      <c r="W34" s="83" t="s">
        <v>49</v>
      </c>
      <c r="X34" s="82">
        <v>208.85504890361148</v>
      </c>
      <c r="Y34" s="82">
        <v>1.845906216</v>
      </c>
      <c r="Z34" s="80">
        <v>4307.847710644337</v>
      </c>
      <c r="AA34" s="75">
        <v>160.47149996622736</v>
      </c>
      <c r="AB34" s="76">
        <v>80.23574998311368</v>
      </c>
      <c r="AC34" s="84">
        <v>0.6418859998649095</v>
      </c>
      <c r="AD34" s="85">
        <v>96609856.79413332</v>
      </c>
      <c r="AE34" s="86">
        <v>1.7836058777414243</v>
      </c>
      <c r="AF34" s="87"/>
      <c r="AG34" s="88" t="s">
        <v>85</v>
      </c>
      <c r="AH34" s="60" t="s">
        <v>81</v>
      </c>
      <c r="AI34" s="6">
        <v>31</v>
      </c>
      <c r="AJ34" s="62">
        <v>31</v>
      </c>
      <c r="AL34" s="64" t="s">
        <v>85</v>
      </c>
      <c r="AM34" s="65" t="s">
        <v>80</v>
      </c>
      <c r="AN34" s="66">
        <v>4307.847710644337</v>
      </c>
      <c r="AO34" s="67">
        <v>96609856.79413332</v>
      </c>
      <c r="AP34" s="68">
        <v>1.7836058777414243</v>
      </c>
      <c r="AQ34" s="14">
        <v>1666</v>
      </c>
      <c r="AR34" s="14">
        <v>33</v>
      </c>
    </row>
    <row r="35" spans="1:44" ht="9">
      <c r="A35" s="69" t="s">
        <v>86</v>
      </c>
      <c r="B35" s="70" t="s">
        <v>80</v>
      </c>
      <c r="C35" s="71">
        <v>1664</v>
      </c>
      <c r="D35" s="72">
        <v>2036.0140970912798</v>
      </c>
      <c r="E35" s="73">
        <v>9549.80563654033</v>
      </c>
      <c r="F35" s="74">
        <v>12452.698623850156</v>
      </c>
      <c r="G35" s="75">
        <v>1.18</v>
      </c>
      <c r="H35" s="76">
        <v>1.34</v>
      </c>
      <c r="I35" s="76">
        <v>1.34</v>
      </c>
      <c r="J35" s="76">
        <v>1.39</v>
      </c>
      <c r="K35" s="76">
        <v>1.37</v>
      </c>
      <c r="L35" s="77">
        <v>1.6507482517482543</v>
      </c>
      <c r="M35" s="78">
        <v>23.560654999999997</v>
      </c>
      <c r="N35" s="79">
        <v>130.6018845238095</v>
      </c>
      <c r="O35" s="80">
        <v>356.8254460169188</v>
      </c>
      <c r="P35" s="78">
        <v>210.44001055566847</v>
      </c>
      <c r="Q35" s="79">
        <v>51.25489149723649</v>
      </c>
      <c r="R35" s="79">
        <v>23.765346514991926</v>
      </c>
      <c r="S35" s="81">
        <v>285.4602485678969</v>
      </c>
      <c r="T35" s="78">
        <v>1087.5445257952208</v>
      </c>
      <c r="U35" s="82">
        <v>5.1679551</v>
      </c>
      <c r="V35" s="82">
        <v>146.31986470072377</v>
      </c>
      <c r="W35" s="83">
        <v>2.8547492819999998</v>
      </c>
      <c r="X35" s="82">
        <v>43.86860085741753</v>
      </c>
      <c r="Y35" s="82">
        <v>1.845906216</v>
      </c>
      <c r="Z35" s="80">
        <v>1277.732991353362</v>
      </c>
      <c r="AA35" s="75">
        <v>55.25310802930556</v>
      </c>
      <c r="AB35" s="76">
        <v>27.626554014652775</v>
      </c>
      <c r="AC35" s="84">
        <v>0.2210124321172222</v>
      </c>
      <c r="AD35" s="85">
        <v>86749950.76088086</v>
      </c>
      <c r="AE35" s="86">
        <v>0.5891567569301929</v>
      </c>
      <c r="AF35" s="87"/>
      <c r="AG35" s="88" t="s">
        <v>86</v>
      </c>
      <c r="AH35" s="60" t="s">
        <v>81</v>
      </c>
      <c r="AI35" s="61">
        <v>32</v>
      </c>
      <c r="AJ35" s="62">
        <v>32</v>
      </c>
      <c r="AL35" s="64" t="s">
        <v>86</v>
      </c>
      <c r="AM35" s="65" t="s">
        <v>80</v>
      </c>
      <c r="AN35" s="66">
        <v>1277.732991353362</v>
      </c>
      <c r="AO35" s="67">
        <v>86749950.76088086</v>
      </c>
      <c r="AP35" s="68">
        <v>0.5891567569301929</v>
      </c>
      <c r="AQ35" s="14">
        <v>1664</v>
      </c>
      <c r="AR35" s="14">
        <v>34</v>
      </c>
    </row>
    <row r="36" spans="1:44" ht="9">
      <c r="A36" s="69" t="s">
        <v>87</v>
      </c>
      <c r="B36" s="70" t="s">
        <v>80</v>
      </c>
      <c r="C36" s="71">
        <v>1656</v>
      </c>
      <c r="D36" s="72">
        <v>2487.5254999729173</v>
      </c>
      <c r="E36" s="73">
        <v>7227.272727272727</v>
      </c>
      <c r="F36" s="74">
        <v>9955.056562627782</v>
      </c>
      <c r="G36" s="75">
        <v>1.07</v>
      </c>
      <c r="H36" s="76">
        <v>1.19</v>
      </c>
      <c r="I36" s="76">
        <v>1.21</v>
      </c>
      <c r="J36" s="76">
        <v>1.34</v>
      </c>
      <c r="K36" s="76">
        <v>1.37</v>
      </c>
      <c r="L36" s="77">
        <v>1.7316293706293706</v>
      </c>
      <c r="M36" s="78">
        <v>95.54731</v>
      </c>
      <c r="N36" s="79">
        <v>385.7799685714285</v>
      </c>
      <c r="O36" s="80">
        <v>608.6923128561939</v>
      </c>
      <c r="P36" s="78">
        <v>459.9289462471845</v>
      </c>
      <c r="Q36" s="79">
        <v>72.29872995275096</v>
      </c>
      <c r="R36" s="79">
        <v>300.76357746339767</v>
      </c>
      <c r="S36" s="81">
        <v>832.991253663333</v>
      </c>
      <c r="T36" s="78">
        <v>2376.8921433957635</v>
      </c>
      <c r="U36" s="82">
        <v>5.167955100000001</v>
      </c>
      <c r="V36" s="82">
        <v>206.39474742212772</v>
      </c>
      <c r="W36" s="83">
        <v>2.854749282</v>
      </c>
      <c r="X36" s="82">
        <v>555.1813571860832</v>
      </c>
      <c r="Y36" s="82">
        <v>1.845906216</v>
      </c>
      <c r="Z36" s="80">
        <v>3138.4682480039746</v>
      </c>
      <c r="AA36" s="75">
        <v>121.19025686795413</v>
      </c>
      <c r="AB36" s="76">
        <v>60.59512843397707</v>
      </c>
      <c r="AC36" s="84">
        <v>0.48476102747181654</v>
      </c>
      <c r="AD36" s="85">
        <v>94387725.21025811</v>
      </c>
      <c r="AE36" s="86">
        <v>1.3300323706340935</v>
      </c>
      <c r="AF36" s="87"/>
      <c r="AG36" s="88" t="s">
        <v>87</v>
      </c>
      <c r="AH36" s="60" t="s">
        <v>81</v>
      </c>
      <c r="AI36" s="61">
        <v>33</v>
      </c>
      <c r="AJ36" s="62">
        <v>33</v>
      </c>
      <c r="AL36" s="64" t="s">
        <v>87</v>
      </c>
      <c r="AM36" s="65" t="s">
        <v>80</v>
      </c>
      <c r="AN36" s="66">
        <v>3138.4682480039746</v>
      </c>
      <c r="AO36" s="67">
        <v>94387725.21025811</v>
      </c>
      <c r="AP36" s="68">
        <v>1.3300323706340935</v>
      </c>
      <c r="AQ36" s="14">
        <v>1656</v>
      </c>
      <c r="AR36" s="96">
        <v>35</v>
      </c>
    </row>
    <row r="37" spans="1:44" ht="9">
      <c r="A37" s="69" t="s">
        <v>88</v>
      </c>
      <c r="B37" s="70" t="s">
        <v>80</v>
      </c>
      <c r="C37" s="71">
        <v>600</v>
      </c>
      <c r="D37" s="72">
        <v>835.7508023276318</v>
      </c>
      <c r="E37" s="73">
        <v>5523.532048408785</v>
      </c>
      <c r="F37" s="74">
        <v>8883.478773564508</v>
      </c>
      <c r="G37" s="75">
        <v>1.05</v>
      </c>
      <c r="H37" s="76">
        <v>1.12</v>
      </c>
      <c r="I37" s="76">
        <v>1.13</v>
      </c>
      <c r="J37" s="76">
        <v>1.15</v>
      </c>
      <c r="K37" s="76">
        <v>1.14</v>
      </c>
      <c r="L37" s="77">
        <v>1.2978889735834076</v>
      </c>
      <c r="M37" s="78">
        <v>13.638392</v>
      </c>
      <c r="N37" s="79">
        <v>27.276784</v>
      </c>
      <c r="O37" s="80">
        <v>118.9513043368045</v>
      </c>
      <c r="P37" s="78">
        <v>0</v>
      </c>
      <c r="Q37" s="79">
        <v>0</v>
      </c>
      <c r="R37" s="79">
        <v>534.0913564722522</v>
      </c>
      <c r="S37" s="81">
        <v>534.0913564722522</v>
      </c>
      <c r="T37" s="78">
        <v>0</v>
      </c>
      <c r="U37" s="82" t="s">
        <v>49</v>
      </c>
      <c r="V37" s="82">
        <v>0</v>
      </c>
      <c r="W37" s="83" t="s">
        <v>49</v>
      </c>
      <c r="X37" s="82">
        <v>941.069711422911</v>
      </c>
      <c r="Y37" s="82">
        <v>1.7620013879999998</v>
      </c>
      <c r="Z37" s="80">
        <v>941.069711422911</v>
      </c>
      <c r="AA37" s="75">
        <v>104.87276314494173</v>
      </c>
      <c r="AB37" s="76">
        <v>52.436381572470864</v>
      </c>
      <c r="AC37" s="84">
        <v>0.41949105257976693</v>
      </c>
      <c r="AD37" s="85">
        <v>7388717.464836836</v>
      </c>
      <c r="AE37" s="86">
        <v>5.094630920191466</v>
      </c>
      <c r="AF37" s="87"/>
      <c r="AG37" s="88" t="s">
        <v>88</v>
      </c>
      <c r="AH37" s="60" t="s">
        <v>81</v>
      </c>
      <c r="AI37" s="6">
        <v>34</v>
      </c>
      <c r="AJ37" s="62">
        <v>34</v>
      </c>
      <c r="AL37" s="64" t="s">
        <v>88</v>
      </c>
      <c r="AM37" s="65" t="s">
        <v>80</v>
      </c>
      <c r="AN37" s="66">
        <v>941.069711422911</v>
      </c>
      <c r="AO37" s="67">
        <v>7388717.464836836</v>
      </c>
      <c r="AP37" s="68">
        <v>5.094630920191466</v>
      </c>
      <c r="AQ37" s="14">
        <v>600</v>
      </c>
      <c r="AR37" s="14">
        <v>36</v>
      </c>
    </row>
    <row r="38" spans="1:44" ht="9">
      <c r="A38" s="69" t="s">
        <v>89</v>
      </c>
      <c r="B38" s="70" t="s">
        <v>80</v>
      </c>
      <c r="C38" s="71">
        <v>577</v>
      </c>
      <c r="D38" s="72">
        <v>775.2787192622951</v>
      </c>
      <c r="E38" s="73">
        <v>7705.61017929439</v>
      </c>
      <c r="F38" s="74">
        <v>9048.09067853434</v>
      </c>
      <c r="G38" s="75">
        <v>1.04</v>
      </c>
      <c r="H38" s="76">
        <v>1.1</v>
      </c>
      <c r="I38" s="76">
        <v>1.15</v>
      </c>
      <c r="J38" s="76">
        <v>1.21</v>
      </c>
      <c r="K38" s="76">
        <v>1.23</v>
      </c>
      <c r="L38" s="77">
        <v>1.4629580419580428</v>
      </c>
      <c r="M38" s="78">
        <v>23.21373</v>
      </c>
      <c r="N38" s="79">
        <v>77.51532206896552</v>
      </c>
      <c r="O38" s="80">
        <v>143.83455098384334</v>
      </c>
      <c r="P38" s="78">
        <v>133.83031721652247</v>
      </c>
      <c r="Q38" s="79">
        <v>0</v>
      </c>
      <c r="R38" s="79">
        <v>274.5162718579655</v>
      </c>
      <c r="S38" s="81">
        <v>408.34658907448795</v>
      </c>
      <c r="T38" s="78">
        <v>660.1913853758477</v>
      </c>
      <c r="U38" s="82">
        <v>4.933048050000001</v>
      </c>
      <c r="V38" s="82">
        <v>0</v>
      </c>
      <c r="W38" s="83" t="s">
        <v>49</v>
      </c>
      <c r="X38" s="82">
        <v>483.6980520423206</v>
      </c>
      <c r="Y38" s="82">
        <v>1.7620013880000005</v>
      </c>
      <c r="Z38" s="80">
        <v>1143.8894374181684</v>
      </c>
      <c r="AA38" s="75">
        <v>135.34362951947557</v>
      </c>
      <c r="AB38" s="76">
        <v>67.67181475973779</v>
      </c>
      <c r="AC38" s="84">
        <v>0.5413745180779023</v>
      </c>
      <c r="AD38" s="85">
        <v>18177167.57079274</v>
      </c>
      <c r="AE38" s="86">
        <v>2.517200620972834</v>
      </c>
      <c r="AF38" s="87"/>
      <c r="AG38" s="88" t="s">
        <v>89</v>
      </c>
      <c r="AH38" s="60" t="s">
        <v>81</v>
      </c>
      <c r="AI38" s="6">
        <v>35</v>
      </c>
      <c r="AJ38" s="62">
        <v>35</v>
      </c>
      <c r="AL38" s="64" t="s">
        <v>89</v>
      </c>
      <c r="AM38" s="65" t="s">
        <v>80</v>
      </c>
      <c r="AN38" s="66">
        <v>1143.8894374181684</v>
      </c>
      <c r="AO38" s="67">
        <v>18177167.57079274</v>
      </c>
      <c r="AP38" s="68">
        <v>2.517200620972834</v>
      </c>
      <c r="AQ38" s="14">
        <v>577</v>
      </c>
      <c r="AR38" s="14">
        <v>37</v>
      </c>
    </row>
    <row r="39" spans="1:44" ht="9">
      <c r="A39" s="69" t="s">
        <v>90</v>
      </c>
      <c r="B39" s="70" t="s">
        <v>80</v>
      </c>
      <c r="C39" s="71">
        <v>443</v>
      </c>
      <c r="D39" s="72">
        <v>633.4552589197485</v>
      </c>
      <c r="E39" s="73">
        <v>5322.990126939351</v>
      </c>
      <c r="F39" s="74">
        <v>6551.288193566041</v>
      </c>
      <c r="G39" s="75">
        <v>1.01</v>
      </c>
      <c r="H39" s="76">
        <v>1.04</v>
      </c>
      <c r="I39" s="76">
        <v>1.04</v>
      </c>
      <c r="J39" s="76">
        <v>1.06</v>
      </c>
      <c r="K39" s="76">
        <v>1.07</v>
      </c>
      <c r="L39" s="77">
        <v>1.1738392997810994</v>
      </c>
      <c r="M39" s="78">
        <v>16.41917</v>
      </c>
      <c r="N39" s="79">
        <v>40.06062571428571</v>
      </c>
      <c r="O39" s="80">
        <v>89.10129625569417</v>
      </c>
      <c r="P39" s="78">
        <v>26.041754851189193</v>
      </c>
      <c r="Q39" s="79">
        <v>12.306005723797247</v>
      </c>
      <c r="R39" s="79">
        <v>171.25223942501356</v>
      </c>
      <c r="S39" s="81">
        <v>209.6</v>
      </c>
      <c r="T39" s="78">
        <v>116.52174874125795</v>
      </c>
      <c r="U39" s="82">
        <v>4.47442</v>
      </c>
      <c r="V39" s="82">
        <v>30.416070133591408</v>
      </c>
      <c r="W39" s="83">
        <v>2.4716443999999997</v>
      </c>
      <c r="X39" s="82">
        <v>273.69313702039204</v>
      </c>
      <c r="Y39" s="82">
        <v>1.5981872000000001</v>
      </c>
      <c r="Z39" s="80">
        <v>420.6309558952414</v>
      </c>
      <c r="AA39" s="75">
        <v>62.5209012502544</v>
      </c>
      <c r="AB39" s="76">
        <v>31.260450625127202</v>
      </c>
      <c r="AC39" s="84">
        <v>0.2500836050010176</v>
      </c>
      <c r="AD39" s="85">
        <v>3710133.8880705396</v>
      </c>
      <c r="AE39" s="86">
        <v>4.534940986876257</v>
      </c>
      <c r="AF39" s="87"/>
      <c r="AG39" s="88" t="s">
        <v>90</v>
      </c>
      <c r="AH39" s="60" t="s">
        <v>81</v>
      </c>
      <c r="AI39" s="61">
        <v>36</v>
      </c>
      <c r="AJ39" s="62">
        <v>36</v>
      </c>
      <c r="AL39" s="64" t="s">
        <v>90</v>
      </c>
      <c r="AM39" s="65" t="s">
        <v>80</v>
      </c>
      <c r="AN39" s="66">
        <v>420.6309558952414</v>
      </c>
      <c r="AO39" s="67">
        <v>3710133.8880705396</v>
      </c>
      <c r="AP39" s="68">
        <v>4.534940986876257</v>
      </c>
      <c r="AQ39" s="14">
        <v>443</v>
      </c>
      <c r="AR39" s="14">
        <v>38</v>
      </c>
    </row>
    <row r="40" spans="1:44" ht="9">
      <c r="A40" s="69" t="s">
        <v>91</v>
      </c>
      <c r="B40" s="70" t="s">
        <v>80</v>
      </c>
      <c r="C40" s="71">
        <v>347</v>
      </c>
      <c r="D40" s="72">
        <v>533.0689722350588</v>
      </c>
      <c r="E40" s="73">
        <v>5756.880733944954</v>
      </c>
      <c r="F40" s="74">
        <v>7037.439043480743</v>
      </c>
      <c r="G40" s="75"/>
      <c r="H40" s="76"/>
      <c r="I40" s="76">
        <v>1.0340192855378831</v>
      </c>
      <c r="J40" s="76"/>
      <c r="K40" s="76">
        <v>1.0513570715679335</v>
      </c>
      <c r="L40" s="77">
        <v>1.1661877559145069</v>
      </c>
      <c r="M40" s="78">
        <v>13.07992</v>
      </c>
      <c r="N40" s="79">
        <v>46.74832484848484</v>
      </c>
      <c r="O40" s="80">
        <v>85.43028473899227</v>
      </c>
      <c r="P40" s="78">
        <v>136.68472802485354</v>
      </c>
      <c r="Q40" s="79">
        <v>0</v>
      </c>
      <c r="R40" s="79">
        <v>165.92619069329854</v>
      </c>
      <c r="S40" s="81">
        <v>302.6109187181521</v>
      </c>
      <c r="T40" s="78">
        <v>611.5848807689651</v>
      </c>
      <c r="U40" s="82">
        <v>4.474419999999999</v>
      </c>
      <c r="V40" s="82">
        <v>0</v>
      </c>
      <c r="W40" s="83" t="s">
        <v>49</v>
      </c>
      <c r="X40" s="82">
        <v>265.1811141107888</v>
      </c>
      <c r="Y40" s="82">
        <v>1.5981872</v>
      </c>
      <c r="Z40" s="80">
        <v>876.765994879754</v>
      </c>
      <c r="AA40" s="75">
        <v>159.39950572793555</v>
      </c>
      <c r="AB40" s="76">
        <v>79.69975286396777</v>
      </c>
      <c r="AC40" s="84">
        <v>0.6375980229117422</v>
      </c>
      <c r="AD40" s="85">
        <v>3211160.340531929</v>
      </c>
      <c r="AE40" s="86">
        <v>10.921485094506586</v>
      </c>
      <c r="AF40" s="87"/>
      <c r="AG40" s="88" t="s">
        <v>91</v>
      </c>
      <c r="AH40" s="60" t="s">
        <v>81</v>
      </c>
      <c r="AI40" s="61">
        <v>37</v>
      </c>
      <c r="AJ40" s="62">
        <v>37</v>
      </c>
      <c r="AL40" s="64" t="s">
        <v>91</v>
      </c>
      <c r="AM40" s="65" t="s">
        <v>80</v>
      </c>
      <c r="AN40" s="66">
        <v>876.765994879754</v>
      </c>
      <c r="AO40" s="67">
        <v>3211160.340531929</v>
      </c>
      <c r="AP40" s="68">
        <v>10.921485094506586</v>
      </c>
      <c r="AQ40" s="14">
        <v>347</v>
      </c>
      <c r="AR40" s="14">
        <v>39</v>
      </c>
    </row>
    <row r="41" spans="1:44" ht="9">
      <c r="A41" s="69" t="s">
        <v>92</v>
      </c>
      <c r="B41" s="70" t="s">
        <v>80</v>
      </c>
      <c r="C41" s="71">
        <v>340</v>
      </c>
      <c r="D41" s="72">
        <v>506.7851873877323</v>
      </c>
      <c r="E41" s="73">
        <v>6014.084507042254</v>
      </c>
      <c r="F41" s="74">
        <v>8404.594924921403</v>
      </c>
      <c r="G41" s="75"/>
      <c r="H41" s="76"/>
      <c r="I41" s="76">
        <v>1.0332240056021111</v>
      </c>
      <c r="J41" s="76"/>
      <c r="K41" s="76">
        <v>1.0511781425226177</v>
      </c>
      <c r="L41" s="77">
        <v>1.207911648357223</v>
      </c>
      <c r="M41" s="78">
        <v>20.698632</v>
      </c>
      <c r="N41" s="79">
        <v>57.169077411764704</v>
      </c>
      <c r="O41" s="80">
        <v>93.99052220627746</v>
      </c>
      <c r="P41" s="78">
        <v>63.982388378816374</v>
      </c>
      <c r="Q41" s="79">
        <v>41.81838118158486</v>
      </c>
      <c r="R41" s="79">
        <v>325.02158292307195</v>
      </c>
      <c r="S41" s="81">
        <v>430.8223524834732</v>
      </c>
      <c r="T41" s="78">
        <v>286.2840782099436</v>
      </c>
      <c r="U41" s="82">
        <v>4.47442</v>
      </c>
      <c r="V41" s="82">
        <v>103.3601676645296</v>
      </c>
      <c r="W41" s="83">
        <v>2.4716443999999997</v>
      </c>
      <c r="X41" s="82">
        <v>519.4453335513922</v>
      </c>
      <c r="Y41" s="82">
        <v>1.5981872000000001</v>
      </c>
      <c r="Z41" s="80">
        <v>909.0895794258654</v>
      </c>
      <c r="AA41" s="75">
        <v>171.7724103758286</v>
      </c>
      <c r="AB41" s="76">
        <v>85.8862051879143</v>
      </c>
      <c r="AC41" s="84">
        <v>0.6870896415033144</v>
      </c>
      <c r="AD41" s="85">
        <v>5076640.96864473</v>
      </c>
      <c r="AE41" s="86">
        <v>7.162921979637711</v>
      </c>
      <c r="AF41" s="87"/>
      <c r="AG41" s="88" t="s">
        <v>92</v>
      </c>
      <c r="AH41" s="60" t="s">
        <v>81</v>
      </c>
      <c r="AI41" s="6">
        <v>38</v>
      </c>
      <c r="AJ41" s="62">
        <v>38</v>
      </c>
      <c r="AL41" s="64" t="s">
        <v>92</v>
      </c>
      <c r="AM41" s="65" t="s">
        <v>80</v>
      </c>
      <c r="AN41" s="66">
        <v>909.0895794258654</v>
      </c>
      <c r="AO41" s="67">
        <v>5076640.96864473</v>
      </c>
      <c r="AP41" s="68">
        <v>7.162921979637711</v>
      </c>
      <c r="AQ41" s="14">
        <v>340</v>
      </c>
      <c r="AR41" s="96">
        <v>40</v>
      </c>
    </row>
    <row r="42" spans="1:44" ht="9">
      <c r="A42" s="69" t="s">
        <v>93</v>
      </c>
      <c r="B42" s="70" t="s">
        <v>80</v>
      </c>
      <c r="C42" s="71">
        <v>295</v>
      </c>
      <c r="D42" s="72">
        <v>534.625</v>
      </c>
      <c r="E42" s="73">
        <v>4485.6115107913665</v>
      </c>
      <c r="F42" s="74">
        <v>8214.936856776825</v>
      </c>
      <c r="G42" s="75"/>
      <c r="H42" s="76"/>
      <c r="I42" s="76">
        <v>1.0324698763111302</v>
      </c>
      <c r="J42" s="76"/>
      <c r="K42" s="76">
        <v>1.0499316436286636</v>
      </c>
      <c r="L42" s="77">
        <v>1.208884023090887</v>
      </c>
      <c r="M42" s="78">
        <v>7.82475</v>
      </c>
      <c r="N42" s="79">
        <v>15.6495</v>
      </c>
      <c r="O42" s="80">
        <v>69.07046817185869</v>
      </c>
      <c r="P42" s="78">
        <v>0</v>
      </c>
      <c r="Q42" s="79">
        <v>0</v>
      </c>
      <c r="R42" s="79">
        <v>437.2160635278655</v>
      </c>
      <c r="S42" s="81">
        <v>437.2160635278655</v>
      </c>
      <c r="T42" s="78">
        <v>0</v>
      </c>
      <c r="U42" s="82" t="s">
        <v>49</v>
      </c>
      <c r="V42" s="82">
        <v>0</v>
      </c>
      <c r="W42" s="83" t="s">
        <v>49</v>
      </c>
      <c r="X42" s="82">
        <v>698.7531163646214</v>
      </c>
      <c r="Y42" s="82">
        <v>1.5981871999999997</v>
      </c>
      <c r="Z42" s="80">
        <v>698.7531163646214</v>
      </c>
      <c r="AA42" s="75">
        <v>134.76028159510554</v>
      </c>
      <c r="AB42" s="76">
        <v>67.38014079755277</v>
      </c>
      <c r="AC42" s="84">
        <v>0.5390411263804221</v>
      </c>
      <c r="AD42" s="85">
        <v>4452013.140145013</v>
      </c>
      <c r="AE42" s="86">
        <v>6.27808673845793</v>
      </c>
      <c r="AF42" s="87"/>
      <c r="AG42" s="88" t="s">
        <v>93</v>
      </c>
      <c r="AH42" s="60" t="s">
        <v>81</v>
      </c>
      <c r="AI42" s="6">
        <v>39</v>
      </c>
      <c r="AJ42" s="62">
        <v>39</v>
      </c>
      <c r="AL42" s="64" t="s">
        <v>94</v>
      </c>
      <c r="AM42" s="65" t="s">
        <v>80</v>
      </c>
      <c r="AN42" s="66">
        <v>698.7531163646214</v>
      </c>
      <c r="AO42" s="67">
        <v>4452013.140145013</v>
      </c>
      <c r="AP42" s="68">
        <v>6.27808673845793</v>
      </c>
      <c r="AQ42" s="14">
        <v>295</v>
      </c>
      <c r="AR42" s="14">
        <v>41</v>
      </c>
    </row>
    <row r="43" spans="1:44" ht="9">
      <c r="A43" s="69" t="s">
        <v>95</v>
      </c>
      <c r="B43" s="70" t="s">
        <v>80</v>
      </c>
      <c r="C43" s="71">
        <v>295</v>
      </c>
      <c r="D43" s="72">
        <v>391.50129359046787</v>
      </c>
      <c r="E43" s="73">
        <v>6115.284974093264</v>
      </c>
      <c r="F43" s="74">
        <v>8947.228904515185</v>
      </c>
      <c r="G43" s="75"/>
      <c r="H43" s="76"/>
      <c r="I43" s="76">
        <v>1.0321677529942566</v>
      </c>
      <c r="J43" s="76"/>
      <c r="K43" s="76">
        <v>1.0499316436286636</v>
      </c>
      <c r="L43" s="77">
        <v>1.1898388909261663</v>
      </c>
      <c r="M43" s="78">
        <v>9.797</v>
      </c>
      <c r="N43" s="79">
        <v>44.90291666666667</v>
      </c>
      <c r="O43" s="80">
        <v>74.13405834370761</v>
      </c>
      <c r="P43" s="78">
        <v>204.77174806501927</v>
      </c>
      <c r="Q43" s="79">
        <v>0</v>
      </c>
      <c r="R43" s="79">
        <v>0</v>
      </c>
      <c r="S43" s="81">
        <v>204.77174806501927</v>
      </c>
      <c r="T43" s="78">
        <v>916.2348049770835</v>
      </c>
      <c r="U43" s="82">
        <v>4.47442</v>
      </c>
      <c r="V43" s="82">
        <v>0</v>
      </c>
      <c r="W43" s="83" t="s">
        <v>49</v>
      </c>
      <c r="X43" s="82">
        <v>0</v>
      </c>
      <c r="Y43" s="82" t="s">
        <v>49</v>
      </c>
      <c r="Z43" s="80">
        <v>916.2348049770835</v>
      </c>
      <c r="AA43" s="75">
        <v>213.54303358936727</v>
      </c>
      <c r="AB43" s="76">
        <v>106.77151679468363</v>
      </c>
      <c r="AC43" s="84">
        <v>0.8541721343574691</v>
      </c>
      <c r="AD43" s="85">
        <v>4273249.386861611</v>
      </c>
      <c r="AE43" s="86">
        <v>8.576469305012793</v>
      </c>
      <c r="AF43" s="87"/>
      <c r="AG43" s="88" t="s">
        <v>95</v>
      </c>
      <c r="AH43" s="60" t="s">
        <v>81</v>
      </c>
      <c r="AI43" s="61">
        <v>40</v>
      </c>
      <c r="AJ43" s="62">
        <v>40</v>
      </c>
      <c r="AL43" s="64" t="s">
        <v>95</v>
      </c>
      <c r="AM43" s="65" t="s">
        <v>80</v>
      </c>
      <c r="AN43" s="66">
        <v>916.2348049770835</v>
      </c>
      <c r="AO43" s="67">
        <v>4273249.386861611</v>
      </c>
      <c r="AP43" s="68">
        <v>8.576469305012793</v>
      </c>
      <c r="AQ43" s="14">
        <v>295</v>
      </c>
      <c r="AR43" s="14">
        <v>42</v>
      </c>
    </row>
    <row r="44" spans="1:44" ht="9">
      <c r="A44" s="69" t="s">
        <v>96</v>
      </c>
      <c r="B44" s="70" t="s">
        <v>80</v>
      </c>
      <c r="C44" s="71">
        <v>290</v>
      </c>
      <c r="D44" s="72">
        <v>404.75</v>
      </c>
      <c r="E44" s="73">
        <v>5116.896918172158</v>
      </c>
      <c r="F44" s="74">
        <v>4557.96657019468</v>
      </c>
      <c r="G44" s="75"/>
      <c r="H44" s="76"/>
      <c r="I44" s="76">
        <v>1.0332710646668775</v>
      </c>
      <c r="J44" s="76"/>
      <c r="K44" s="76">
        <v>1.049781554503769</v>
      </c>
      <c r="L44" s="77">
        <v>1.1055044577032782</v>
      </c>
      <c r="M44" s="78">
        <v>1</v>
      </c>
      <c r="N44" s="79">
        <v>2</v>
      </c>
      <c r="O44" s="80">
        <v>34.59066322274847</v>
      </c>
      <c r="P44" s="78">
        <v>0</v>
      </c>
      <c r="Q44" s="79">
        <v>0</v>
      </c>
      <c r="R44" s="79">
        <v>218.9588981999978</v>
      </c>
      <c r="S44" s="81">
        <v>218.9588981999978</v>
      </c>
      <c r="T44" s="78">
        <v>0</v>
      </c>
      <c r="U44" s="82" t="s">
        <v>49</v>
      </c>
      <c r="V44" s="82">
        <v>0</v>
      </c>
      <c r="W44" s="83" t="s">
        <v>49</v>
      </c>
      <c r="X44" s="82">
        <v>349.9373084293395</v>
      </c>
      <c r="Y44" s="82">
        <v>1.5981872</v>
      </c>
      <c r="Z44" s="80">
        <v>349.9373084293395</v>
      </c>
      <c r="AA44" s="75">
        <v>80.59009621978312</v>
      </c>
      <c r="AB44" s="76">
        <v>40.29504810989156</v>
      </c>
      <c r="AC44" s="84">
        <v>0.3223603848791325</v>
      </c>
      <c r="AD44" s="85">
        <v>2234423.1731253206</v>
      </c>
      <c r="AE44" s="86">
        <v>6.264476892975955</v>
      </c>
      <c r="AF44" s="87"/>
      <c r="AG44" s="88" t="s">
        <v>96</v>
      </c>
      <c r="AH44" s="60" t="s">
        <v>81</v>
      </c>
      <c r="AI44" s="61">
        <v>41</v>
      </c>
      <c r="AJ44" s="62">
        <v>41</v>
      </c>
      <c r="AL44" s="64" t="s">
        <v>96</v>
      </c>
      <c r="AM44" s="65" t="s">
        <v>80</v>
      </c>
      <c r="AN44" s="66">
        <v>349.9373084293395</v>
      </c>
      <c r="AO44" s="67">
        <v>2234423.1731253206</v>
      </c>
      <c r="AP44" s="68">
        <v>6.264476892975955</v>
      </c>
      <c r="AQ44" s="14">
        <v>290</v>
      </c>
      <c r="AR44" s="14">
        <v>43</v>
      </c>
    </row>
    <row r="45" spans="1:44" ht="9">
      <c r="A45" s="69" t="s">
        <v>97</v>
      </c>
      <c r="B45" s="70" t="s">
        <v>80</v>
      </c>
      <c r="C45" s="71">
        <v>249</v>
      </c>
      <c r="D45" s="72">
        <v>300.2269502848195</v>
      </c>
      <c r="E45" s="73">
        <v>5975.903614457831</v>
      </c>
      <c r="F45" s="74">
        <v>9168.73169970722</v>
      </c>
      <c r="G45" s="75"/>
      <c r="H45" s="76"/>
      <c r="I45" s="76">
        <v>1.0310907013017525</v>
      </c>
      <c r="J45" s="76"/>
      <c r="K45" s="76">
        <v>1.0484432364309602</v>
      </c>
      <c r="L45" s="77">
        <v>1.159167847356724</v>
      </c>
      <c r="M45" s="78">
        <v>10.953616</v>
      </c>
      <c r="N45" s="79">
        <v>47.776464000000004</v>
      </c>
      <c r="O45" s="80">
        <v>66.36237048651478</v>
      </c>
      <c r="P45" s="78">
        <v>30.425328999038463</v>
      </c>
      <c r="Q45" s="79">
        <v>48.08288549545663</v>
      </c>
      <c r="R45" s="79">
        <v>0</v>
      </c>
      <c r="S45" s="81">
        <v>78.50821449449509</v>
      </c>
      <c r="T45" s="78">
        <v>136.1357005798777</v>
      </c>
      <c r="U45" s="82">
        <v>4.47442</v>
      </c>
      <c r="V45" s="82">
        <v>118.8437946706866</v>
      </c>
      <c r="W45" s="83">
        <v>2.4716444</v>
      </c>
      <c r="X45" s="82">
        <v>0</v>
      </c>
      <c r="Y45" s="82" t="s">
        <v>49</v>
      </c>
      <c r="Z45" s="80">
        <v>254.9794952505643</v>
      </c>
      <c r="AA45" s="75">
        <v>74.28025740349017</v>
      </c>
      <c r="AB45" s="76">
        <v>37.14012870174508</v>
      </c>
      <c r="AC45" s="84">
        <v>0.29712102961396064</v>
      </c>
      <c r="AD45" s="85">
        <v>3290303.1106902435</v>
      </c>
      <c r="AE45" s="86">
        <v>3.0997690689606334</v>
      </c>
      <c r="AF45" s="87"/>
      <c r="AG45" s="88" t="s">
        <v>97</v>
      </c>
      <c r="AH45" s="60" t="s">
        <v>81</v>
      </c>
      <c r="AI45" s="6">
        <v>42</v>
      </c>
      <c r="AJ45" s="62">
        <v>42</v>
      </c>
      <c r="AL45" s="64" t="s">
        <v>97</v>
      </c>
      <c r="AM45" s="65" t="s">
        <v>80</v>
      </c>
      <c r="AN45" s="66">
        <v>254.9794952505643</v>
      </c>
      <c r="AO45" s="67">
        <v>3290303.1106902435</v>
      </c>
      <c r="AP45" s="68">
        <v>3.0997690689606334</v>
      </c>
      <c r="AQ45" s="14">
        <v>249</v>
      </c>
      <c r="AR45" s="14">
        <v>44</v>
      </c>
    </row>
    <row r="46" spans="1:44" ht="9">
      <c r="A46" s="69" t="s">
        <v>98</v>
      </c>
      <c r="B46" s="70" t="s">
        <v>80</v>
      </c>
      <c r="C46" s="71">
        <v>231</v>
      </c>
      <c r="D46" s="72">
        <v>369.375</v>
      </c>
      <c r="E46" s="73">
        <v>3982.532751091703</v>
      </c>
      <c r="F46" s="74">
        <v>6685.985366178909</v>
      </c>
      <c r="G46" s="75"/>
      <c r="H46" s="76"/>
      <c r="I46" s="76">
        <v>1.031482144432963</v>
      </c>
      <c r="J46" s="76"/>
      <c r="K46" s="76">
        <v>1.0477844274983814</v>
      </c>
      <c r="L46" s="77">
        <v>1.1028046328441685</v>
      </c>
      <c r="M46" s="78">
        <v>7.54192</v>
      </c>
      <c r="N46" s="79">
        <v>20.15408</v>
      </c>
      <c r="O46" s="80">
        <v>55.62338334694863</v>
      </c>
      <c r="P46" s="78">
        <v>0</v>
      </c>
      <c r="Q46" s="79">
        <v>36.102946411201344</v>
      </c>
      <c r="R46" s="79">
        <v>71.30243621272479</v>
      </c>
      <c r="S46" s="81">
        <v>107.40538262392613</v>
      </c>
      <c r="T46" s="78">
        <v>0</v>
      </c>
      <c r="U46" s="82" t="s">
        <v>49</v>
      </c>
      <c r="V46" s="82">
        <v>89.2336453207459</v>
      </c>
      <c r="W46" s="83">
        <v>2.4716443999999997</v>
      </c>
      <c r="X46" s="82">
        <v>113.9546408839932</v>
      </c>
      <c r="Y46" s="82">
        <v>1.5981871999999997</v>
      </c>
      <c r="Z46" s="80">
        <v>203.1882862047391</v>
      </c>
      <c r="AA46" s="75">
        <v>54.1496994257893</v>
      </c>
      <c r="AB46" s="76">
        <v>27.07484971289465</v>
      </c>
      <c r="AC46" s="84">
        <v>0.2165987977031572</v>
      </c>
      <c r="AD46" s="85">
        <v>1440694.4693296708</v>
      </c>
      <c r="AE46" s="86">
        <v>5.6413983819700215</v>
      </c>
      <c r="AF46" s="87"/>
      <c r="AG46" s="88" t="s">
        <v>98</v>
      </c>
      <c r="AH46" s="60" t="s">
        <v>81</v>
      </c>
      <c r="AI46" s="6">
        <v>43</v>
      </c>
      <c r="AJ46" s="62">
        <v>43</v>
      </c>
      <c r="AL46" s="64" t="s">
        <v>99</v>
      </c>
      <c r="AM46" s="65" t="s">
        <v>80</v>
      </c>
      <c r="AN46" s="66">
        <v>203.1882862047391</v>
      </c>
      <c r="AO46" s="67">
        <v>1440694.4693296708</v>
      </c>
      <c r="AP46" s="68">
        <v>5.6413983819700215</v>
      </c>
      <c r="AQ46" s="14">
        <v>231</v>
      </c>
      <c r="AR46" s="96">
        <v>45</v>
      </c>
    </row>
    <row r="47" spans="1:44" ht="9">
      <c r="A47" s="69" t="s">
        <v>100</v>
      </c>
      <c r="B47" s="70" t="s">
        <v>80</v>
      </c>
      <c r="C47" s="71">
        <v>198</v>
      </c>
      <c r="D47" s="72">
        <v>228.16917439392245</v>
      </c>
      <c r="E47" s="73">
        <v>6695.467422096317</v>
      </c>
      <c r="F47" s="74">
        <v>5584.189406300371</v>
      </c>
      <c r="G47" s="75"/>
      <c r="H47" s="76"/>
      <c r="I47" s="76">
        <v>1.0315449722321668</v>
      </c>
      <c r="J47" s="76"/>
      <c r="K47" s="76">
        <v>1.0464309845294981</v>
      </c>
      <c r="L47" s="77">
        <v>1.0966712760329913</v>
      </c>
      <c r="M47" s="78">
        <v>21.175359</v>
      </c>
      <c r="N47" s="79">
        <v>92.151831</v>
      </c>
      <c r="O47" s="80">
        <v>68.93021418820595</v>
      </c>
      <c r="P47" s="78">
        <v>69.76490490132777</v>
      </c>
      <c r="Q47" s="79">
        <v>9.465567749161776</v>
      </c>
      <c r="R47" s="79">
        <v>2.500401280077467</v>
      </c>
      <c r="S47" s="81">
        <v>81.73087393056701</v>
      </c>
      <c r="T47" s="78">
        <v>312.15748578859893</v>
      </c>
      <c r="U47" s="82">
        <v>4.474419999999999</v>
      </c>
      <c r="V47" s="82">
        <v>23.39551752003631</v>
      </c>
      <c r="W47" s="83">
        <v>2.4716444</v>
      </c>
      <c r="X47" s="82">
        <v>3.996109320683423</v>
      </c>
      <c r="Y47" s="82">
        <v>1.5981872000000001</v>
      </c>
      <c r="Z47" s="80">
        <v>339.5491126293187</v>
      </c>
      <c r="AA47" s="75">
        <v>127.47955808383725</v>
      </c>
      <c r="AB47" s="76">
        <v>63.73977904191862</v>
      </c>
      <c r="AC47" s="84">
        <v>0.5099182323353489</v>
      </c>
      <c r="AD47" s="85">
        <v>772576.539134784</v>
      </c>
      <c r="AE47" s="86">
        <v>17.58008924317495</v>
      </c>
      <c r="AF47" s="87"/>
      <c r="AG47" s="88" t="s">
        <v>100</v>
      </c>
      <c r="AH47" s="60" t="s">
        <v>81</v>
      </c>
      <c r="AI47" s="61">
        <v>44</v>
      </c>
      <c r="AJ47" s="62">
        <v>44</v>
      </c>
      <c r="AL47" s="64" t="s">
        <v>100</v>
      </c>
      <c r="AM47" s="65" t="s">
        <v>80</v>
      </c>
      <c r="AN47" s="66">
        <v>339.5491126293187</v>
      </c>
      <c r="AO47" s="67">
        <v>772576.539134784</v>
      </c>
      <c r="AP47" s="68">
        <v>17.58008924317495</v>
      </c>
      <c r="AQ47" s="14">
        <v>198</v>
      </c>
      <c r="AR47" s="14">
        <v>46</v>
      </c>
    </row>
    <row r="48" spans="1:44" ht="9">
      <c r="A48" s="69" t="s">
        <v>101</v>
      </c>
      <c r="B48" s="70" t="s">
        <v>80</v>
      </c>
      <c r="C48" s="71">
        <v>182</v>
      </c>
      <c r="D48" s="72">
        <v>233.48623363085545</v>
      </c>
      <c r="E48" s="73">
        <v>7000</v>
      </c>
      <c r="F48" s="74">
        <v>9044.354838709667</v>
      </c>
      <c r="G48" s="75"/>
      <c r="H48" s="76"/>
      <c r="I48" s="76">
        <v>1.0294759293144162</v>
      </c>
      <c r="J48" s="76"/>
      <c r="K48" s="76">
        <v>1.0456911787125343</v>
      </c>
      <c r="L48" s="77">
        <v>1.118121752488952</v>
      </c>
      <c r="M48" s="78">
        <v>6.04828</v>
      </c>
      <c r="N48" s="79">
        <v>18.88726</v>
      </c>
      <c r="O48" s="80">
        <v>33.55081884929393</v>
      </c>
      <c r="P48" s="78">
        <v>31.12206574932218</v>
      </c>
      <c r="Q48" s="79">
        <v>0</v>
      </c>
      <c r="R48" s="79">
        <v>24.316981132533993</v>
      </c>
      <c r="S48" s="81">
        <v>55.43904688185617</v>
      </c>
      <c r="T48" s="78">
        <v>139.25319343008215</v>
      </c>
      <c r="U48" s="82">
        <v>4.47442</v>
      </c>
      <c r="V48" s="82">
        <v>0</v>
      </c>
      <c r="W48" s="83" t="s">
        <v>49</v>
      </c>
      <c r="X48" s="82">
        <v>38.86308798865734</v>
      </c>
      <c r="Y48" s="82">
        <v>1.5981872000000004</v>
      </c>
      <c r="Z48" s="80">
        <v>178.1162814187395</v>
      </c>
      <c r="AA48" s="75">
        <v>68.59097298592641</v>
      </c>
      <c r="AB48" s="76">
        <v>34.29548649296321</v>
      </c>
      <c r="AC48" s="84">
        <v>0.27436389194370564</v>
      </c>
      <c r="AD48" s="85">
        <v>1065976.8055819937</v>
      </c>
      <c r="AE48" s="86">
        <v>6.683683190329567</v>
      </c>
      <c r="AF48" s="87"/>
      <c r="AG48" s="88" t="s">
        <v>101</v>
      </c>
      <c r="AH48" s="60" t="s">
        <v>81</v>
      </c>
      <c r="AI48" s="61">
        <v>45</v>
      </c>
      <c r="AJ48" s="62">
        <v>45</v>
      </c>
      <c r="AL48" s="64" t="s">
        <v>101</v>
      </c>
      <c r="AM48" s="65" t="s">
        <v>80</v>
      </c>
      <c r="AN48" s="66">
        <v>178.1162814187395</v>
      </c>
      <c r="AO48" s="67">
        <v>1065976.8055819937</v>
      </c>
      <c r="AP48" s="68">
        <v>6.683683190329567</v>
      </c>
      <c r="AQ48" s="14">
        <v>182</v>
      </c>
      <c r="AR48" s="14">
        <v>47</v>
      </c>
    </row>
    <row r="49" spans="1:44" ht="9">
      <c r="A49" s="69" t="s">
        <v>102</v>
      </c>
      <c r="B49" s="70" t="s">
        <v>80</v>
      </c>
      <c r="C49" s="71">
        <v>161</v>
      </c>
      <c r="D49" s="72">
        <v>189.21556579600755</v>
      </c>
      <c r="E49" s="73">
        <v>7500</v>
      </c>
      <c r="F49" s="74">
        <v>8631.617647058825</v>
      </c>
      <c r="G49" s="75"/>
      <c r="H49" s="76"/>
      <c r="I49" s="76">
        <v>1.0305625012048405</v>
      </c>
      <c r="J49" s="76"/>
      <c r="K49" s="76">
        <v>1.0446147303245636</v>
      </c>
      <c r="L49" s="77">
        <v>1.0920410036036294</v>
      </c>
      <c r="M49" s="78">
        <v>13.483903999999999</v>
      </c>
      <c r="N49" s="79">
        <v>38.73520466666666</v>
      </c>
      <c r="O49" s="80">
        <v>42.98202508810731</v>
      </c>
      <c r="P49" s="78">
        <v>27.02431434487265</v>
      </c>
      <c r="Q49" s="79">
        <v>7.414817877312296</v>
      </c>
      <c r="R49" s="79">
        <v>42.766035681415644</v>
      </c>
      <c r="S49" s="81">
        <v>77.2051679036006</v>
      </c>
      <c r="T49" s="78">
        <v>120.91813259098508</v>
      </c>
      <c r="U49" s="82">
        <v>4.47442</v>
      </c>
      <c r="V49" s="82">
        <v>18.326793083478822</v>
      </c>
      <c r="W49" s="83">
        <v>2.4716443999999997</v>
      </c>
      <c r="X49" s="82">
        <v>68.34813082078175</v>
      </c>
      <c r="Y49" s="82">
        <v>1.5981871999999997</v>
      </c>
      <c r="Z49" s="80">
        <v>207.59305649524566</v>
      </c>
      <c r="AA49" s="75">
        <v>94.84127001535451</v>
      </c>
      <c r="AB49" s="76">
        <v>47.420635007677255</v>
      </c>
      <c r="AC49" s="84">
        <v>0.37936508006141806</v>
      </c>
      <c r="AD49" s="85">
        <v>775222.2235309572</v>
      </c>
      <c r="AE49" s="86">
        <v>10.711408945409614</v>
      </c>
      <c r="AF49" s="87"/>
      <c r="AG49" s="88" t="s">
        <v>102</v>
      </c>
      <c r="AH49" s="60" t="s">
        <v>81</v>
      </c>
      <c r="AI49" s="6">
        <v>46</v>
      </c>
      <c r="AJ49" s="62">
        <v>46</v>
      </c>
      <c r="AL49" s="64" t="s">
        <v>102</v>
      </c>
      <c r="AM49" s="65" t="s">
        <v>80</v>
      </c>
      <c r="AN49" s="66">
        <v>207.59305649524566</v>
      </c>
      <c r="AO49" s="67">
        <v>775222.2235309572</v>
      </c>
      <c r="AP49" s="68">
        <v>10.711408945409614</v>
      </c>
      <c r="AQ49" s="14">
        <v>161</v>
      </c>
      <c r="AR49" s="14">
        <v>48</v>
      </c>
    </row>
    <row r="50" spans="1:44" ht="9">
      <c r="A50" s="69" t="s">
        <v>103</v>
      </c>
      <c r="B50" s="70" t="s">
        <v>80</v>
      </c>
      <c r="C50" s="71">
        <v>156</v>
      </c>
      <c r="D50" s="72">
        <v>233.625</v>
      </c>
      <c r="E50" s="73">
        <v>7310.3448275862065</v>
      </c>
      <c r="F50" s="74">
        <v>12406.136024535808</v>
      </c>
      <c r="G50" s="75"/>
      <c r="H50" s="76"/>
      <c r="I50" s="76">
        <v>1.0293420947693306</v>
      </c>
      <c r="J50" s="76"/>
      <c r="K50" s="76">
        <v>1.044337735743651</v>
      </c>
      <c r="L50" s="77">
        <v>1.2388961454512037</v>
      </c>
      <c r="M50" s="78">
        <v>10.289399999999999</v>
      </c>
      <c r="N50" s="79">
        <v>48.12565714285715</v>
      </c>
      <c r="O50" s="80">
        <v>70.32226155140432</v>
      </c>
      <c r="P50" s="78">
        <v>52.63607487363309</v>
      </c>
      <c r="Q50" s="79">
        <v>13.61706793035115</v>
      </c>
      <c r="R50" s="79">
        <v>11.327952856345275</v>
      </c>
      <c r="S50" s="81">
        <v>77.58109566032952</v>
      </c>
      <c r="T50" s="78">
        <v>235.5159061360814</v>
      </c>
      <c r="U50" s="82">
        <v>4.47442</v>
      </c>
      <c r="V50" s="82">
        <v>33.656549694472005</v>
      </c>
      <c r="W50" s="83">
        <v>2.4716443999999997</v>
      </c>
      <c r="X50" s="82">
        <v>18.104189257214458</v>
      </c>
      <c r="Y50" s="82">
        <v>1.5981872</v>
      </c>
      <c r="Z50" s="80">
        <v>287.27664508776786</v>
      </c>
      <c r="AA50" s="75">
        <v>117.97051835493835</v>
      </c>
      <c r="AB50" s="76">
        <v>58.98525917746917</v>
      </c>
      <c r="AC50" s="84">
        <v>0.47188207341975336</v>
      </c>
      <c r="AD50" s="85">
        <v>4876959.749093107</v>
      </c>
      <c r="AE50" s="86">
        <v>2.356194513528132</v>
      </c>
      <c r="AF50" s="87"/>
      <c r="AG50" s="88" t="s">
        <v>103</v>
      </c>
      <c r="AH50" s="60" t="s">
        <v>81</v>
      </c>
      <c r="AI50" s="6">
        <v>47</v>
      </c>
      <c r="AJ50" s="62">
        <v>47</v>
      </c>
      <c r="AL50" s="64" t="s">
        <v>103</v>
      </c>
      <c r="AM50" s="65" t="s">
        <v>80</v>
      </c>
      <c r="AN50" s="66">
        <v>287.27664508776786</v>
      </c>
      <c r="AO50" s="67">
        <v>4876959.749093107</v>
      </c>
      <c r="AP50" s="68">
        <v>2.356194513528132</v>
      </c>
      <c r="AQ50" s="14">
        <v>156</v>
      </c>
      <c r="AR50" s="14">
        <v>49</v>
      </c>
    </row>
    <row r="51" spans="1:44" ht="9">
      <c r="A51" s="69" t="s">
        <v>104</v>
      </c>
      <c r="B51" s="70" t="s">
        <v>80</v>
      </c>
      <c r="C51" s="71">
        <v>133</v>
      </c>
      <c r="D51" s="72">
        <v>180.59210834501027</v>
      </c>
      <c r="E51" s="73">
        <v>5177.5</v>
      </c>
      <c r="F51" s="74">
        <v>8140.8203125</v>
      </c>
      <c r="G51" s="75"/>
      <c r="H51" s="76"/>
      <c r="I51" s="76">
        <v>1.0276310211159285</v>
      </c>
      <c r="J51" s="76"/>
      <c r="K51" s="76">
        <v>1.042937265345787</v>
      </c>
      <c r="L51" s="77">
        <v>1.094595839621559</v>
      </c>
      <c r="M51" s="78">
        <v>1.74845</v>
      </c>
      <c r="N51" s="79">
        <v>3.4969</v>
      </c>
      <c r="O51" s="80">
        <v>20.608072152202983</v>
      </c>
      <c r="P51" s="78">
        <v>0</v>
      </c>
      <c r="Q51" s="79">
        <v>0</v>
      </c>
      <c r="R51" s="79">
        <v>53.1688261526837</v>
      </c>
      <c r="S51" s="81">
        <v>53.1688261526837</v>
      </c>
      <c r="T51" s="78">
        <v>0</v>
      </c>
      <c r="U51" s="82" t="s">
        <v>49</v>
      </c>
      <c r="V51" s="82">
        <v>0</v>
      </c>
      <c r="W51" s="83" t="s">
        <v>49</v>
      </c>
      <c r="X51" s="82">
        <v>84.97373739624433</v>
      </c>
      <c r="Y51" s="82">
        <v>1.5981872</v>
      </c>
      <c r="Z51" s="80">
        <v>84.97373739624433</v>
      </c>
      <c r="AA51" s="75">
        <v>43.355038668387536</v>
      </c>
      <c r="AB51" s="76">
        <v>21.677519334193768</v>
      </c>
      <c r="AC51" s="84">
        <v>0.17342015467355015</v>
      </c>
      <c r="AD51" s="85">
        <v>453499.14315551263</v>
      </c>
      <c r="AE51" s="86">
        <v>7.494941384451999</v>
      </c>
      <c r="AF51" s="87"/>
      <c r="AG51" s="88" t="s">
        <v>104</v>
      </c>
      <c r="AH51" s="60" t="s">
        <v>81</v>
      </c>
      <c r="AI51" s="61">
        <v>48</v>
      </c>
      <c r="AJ51" s="62">
        <v>48</v>
      </c>
      <c r="AL51" s="64" t="s">
        <v>104</v>
      </c>
      <c r="AM51" s="65" t="s">
        <v>80</v>
      </c>
      <c r="AN51" s="66">
        <v>84.97373739624433</v>
      </c>
      <c r="AO51" s="67">
        <v>453499.14315551263</v>
      </c>
      <c r="AP51" s="68">
        <v>7.494941384451999</v>
      </c>
      <c r="AQ51" s="14">
        <v>133</v>
      </c>
      <c r="AR51" s="96">
        <v>50</v>
      </c>
    </row>
    <row r="52" spans="1:44" ht="9">
      <c r="A52" s="69" t="s">
        <v>105</v>
      </c>
      <c r="B52" s="70" t="s">
        <v>80</v>
      </c>
      <c r="C52" s="71">
        <v>131</v>
      </c>
      <c r="D52" s="72">
        <v>196.3322159862941</v>
      </c>
      <c r="E52" s="73">
        <v>10371.104815864022</v>
      </c>
      <c r="F52" s="74">
        <v>13311.083569405106</v>
      </c>
      <c r="G52" s="75"/>
      <c r="H52" s="76"/>
      <c r="I52" s="76">
        <v>1.0283109932277705</v>
      </c>
      <c r="J52" s="76"/>
      <c r="K52" s="76">
        <v>1.042804232497706</v>
      </c>
      <c r="L52" s="77">
        <v>1.2460799938084786</v>
      </c>
      <c r="M52" s="78">
        <v>3.827</v>
      </c>
      <c r="N52" s="79">
        <v>21.668879999999998</v>
      </c>
      <c r="O52" s="80">
        <v>40.62845107539682</v>
      </c>
      <c r="P52" s="78">
        <v>33.44589963565525</v>
      </c>
      <c r="Q52" s="79">
        <v>3.57968841920522</v>
      </c>
      <c r="R52" s="79">
        <v>0</v>
      </c>
      <c r="S52" s="81">
        <v>37.02558805486047</v>
      </c>
      <c r="T52" s="78">
        <v>149.65100224776856</v>
      </c>
      <c r="U52" s="82">
        <v>4.474419999999999</v>
      </c>
      <c r="V52" s="82">
        <v>8.847716835073435</v>
      </c>
      <c r="W52" s="83">
        <v>2.4716444</v>
      </c>
      <c r="X52" s="82">
        <v>0</v>
      </c>
      <c r="Y52" s="82" t="s">
        <v>49</v>
      </c>
      <c r="Z52" s="80">
        <v>158.498719082842</v>
      </c>
      <c r="AA52" s="75">
        <v>77.47418009816843</v>
      </c>
      <c r="AB52" s="76">
        <v>38.73709004908422</v>
      </c>
      <c r="AC52" s="84">
        <v>0.3098967203926738</v>
      </c>
      <c r="AD52" s="85">
        <v>3268855.36855915</v>
      </c>
      <c r="AE52" s="86">
        <v>1.9395011551423305</v>
      </c>
      <c r="AF52" s="87"/>
      <c r="AG52" s="88" t="s">
        <v>105</v>
      </c>
      <c r="AH52" s="60" t="s">
        <v>81</v>
      </c>
      <c r="AI52" s="61">
        <v>49</v>
      </c>
      <c r="AJ52" s="62">
        <v>49</v>
      </c>
      <c r="AL52" s="64" t="s">
        <v>105</v>
      </c>
      <c r="AM52" s="65" t="s">
        <v>80</v>
      </c>
      <c r="AN52" s="66">
        <v>158.498719082842</v>
      </c>
      <c r="AO52" s="67">
        <v>3268855.36855915</v>
      </c>
      <c r="AP52" s="68">
        <v>1.9395011551423305</v>
      </c>
      <c r="AQ52" s="14">
        <v>131</v>
      </c>
      <c r="AR52" s="14">
        <v>51</v>
      </c>
    </row>
    <row r="53" spans="1:44" ht="9">
      <c r="A53" s="69" t="s">
        <v>106</v>
      </c>
      <c r="B53" s="70" t="s">
        <v>80</v>
      </c>
      <c r="C53" s="71">
        <v>130</v>
      </c>
      <c r="D53" s="72">
        <v>157</v>
      </c>
      <c r="E53" s="73">
        <v>3207.070707070707</v>
      </c>
      <c r="F53" s="74">
        <v>4483.7879414492345</v>
      </c>
      <c r="G53" s="75"/>
      <c r="H53" s="76"/>
      <c r="I53" s="76">
        <v>1.0288241262683995</v>
      </c>
      <c r="J53" s="76"/>
      <c r="K53" s="76">
        <v>1.042736952475</v>
      </c>
      <c r="L53" s="77">
        <v>1.0896927409222767</v>
      </c>
      <c r="M53" s="78">
        <v>6.20456</v>
      </c>
      <c r="N53" s="79">
        <v>12.40912</v>
      </c>
      <c r="O53" s="80">
        <v>21.617922678359978</v>
      </c>
      <c r="P53" s="78">
        <v>0</v>
      </c>
      <c r="Q53" s="79">
        <v>0</v>
      </c>
      <c r="R53" s="79">
        <v>55.774240510168745</v>
      </c>
      <c r="S53" s="81">
        <v>55.774240510168745</v>
      </c>
      <c r="T53" s="78">
        <v>0</v>
      </c>
      <c r="U53" s="82" t="s">
        <v>49</v>
      </c>
      <c r="V53" s="82">
        <v>0</v>
      </c>
      <c r="W53" s="83" t="s">
        <v>49</v>
      </c>
      <c r="X53" s="82">
        <v>89.13767727307317</v>
      </c>
      <c r="Y53" s="82">
        <v>1.5981872000000001</v>
      </c>
      <c r="Z53" s="80">
        <v>89.13767727307317</v>
      </c>
      <c r="AA53" s="75">
        <v>49.69347861913486</v>
      </c>
      <c r="AB53" s="76">
        <v>24.846739309567432</v>
      </c>
      <c r="AC53" s="84">
        <v>0.19877391447653947</v>
      </c>
      <c r="AD53" s="85">
        <v>354120.2090815402</v>
      </c>
      <c r="AE53" s="86">
        <v>10.068634885793621</v>
      </c>
      <c r="AF53" s="87"/>
      <c r="AG53" s="88" t="s">
        <v>106</v>
      </c>
      <c r="AH53" s="60" t="s">
        <v>81</v>
      </c>
      <c r="AI53" s="6">
        <v>50</v>
      </c>
      <c r="AJ53" s="62">
        <v>50</v>
      </c>
      <c r="AL53" s="64" t="s">
        <v>106</v>
      </c>
      <c r="AM53" s="65" t="s">
        <v>80</v>
      </c>
      <c r="AN53" s="66">
        <v>89.13767727307317</v>
      </c>
      <c r="AO53" s="67">
        <v>354120.2090815402</v>
      </c>
      <c r="AP53" s="68">
        <v>10.068634885793621</v>
      </c>
      <c r="AQ53" s="14">
        <v>130</v>
      </c>
      <c r="AR53" s="14">
        <v>52</v>
      </c>
    </row>
    <row r="54" spans="1:44" ht="9">
      <c r="A54" s="69" t="s">
        <v>107</v>
      </c>
      <c r="B54" s="70" t="s">
        <v>80</v>
      </c>
      <c r="C54" s="71">
        <v>130</v>
      </c>
      <c r="D54" s="72">
        <v>171.1953989378517</v>
      </c>
      <c r="E54" s="73">
        <v>5118.541033434651</v>
      </c>
      <c r="F54" s="74">
        <v>6808.719410355101</v>
      </c>
      <c r="G54" s="75"/>
      <c r="H54" s="76"/>
      <c r="I54" s="76">
        <v>1.0275098048720235</v>
      </c>
      <c r="J54" s="76"/>
      <c r="K54" s="76">
        <v>1.042736952475</v>
      </c>
      <c r="L54" s="77">
        <v>1.0941285756350463</v>
      </c>
      <c r="M54" s="78">
        <v>3.2528699999999997</v>
      </c>
      <c r="N54" s="79">
        <v>6.505739999999999</v>
      </c>
      <c r="O54" s="80">
        <v>19.65859909669215</v>
      </c>
      <c r="P54" s="78">
        <v>0</v>
      </c>
      <c r="Q54" s="79">
        <v>0</v>
      </c>
      <c r="R54" s="79">
        <v>50.71918566946575</v>
      </c>
      <c r="S54" s="81">
        <v>50.71918566946575</v>
      </c>
      <c r="T54" s="78">
        <v>0</v>
      </c>
      <c r="U54" s="82" t="s">
        <v>49</v>
      </c>
      <c r="V54" s="82">
        <v>0</v>
      </c>
      <c r="W54" s="83" t="s">
        <v>49</v>
      </c>
      <c r="X54" s="82">
        <v>81.0587533313636</v>
      </c>
      <c r="Y54" s="82">
        <v>1.5981872000000001</v>
      </c>
      <c r="Z54" s="80">
        <v>81.0587533313636</v>
      </c>
      <c r="AA54" s="75">
        <v>43.0597564861682</v>
      </c>
      <c r="AB54" s="76">
        <v>21.5298782430841</v>
      </c>
      <c r="AC54" s="84">
        <v>0.1722390259446728</v>
      </c>
      <c r="AD54" s="85">
        <v>527635.1678853869</v>
      </c>
      <c r="AE54" s="86">
        <v>6.145060698377954</v>
      </c>
      <c r="AF54" s="87"/>
      <c r="AG54" s="88" t="s">
        <v>107</v>
      </c>
      <c r="AH54" s="60" t="s">
        <v>81</v>
      </c>
      <c r="AI54" s="6">
        <v>51</v>
      </c>
      <c r="AJ54" s="62">
        <v>51</v>
      </c>
      <c r="AL54" s="64" t="s">
        <v>107</v>
      </c>
      <c r="AM54" s="65" t="s">
        <v>80</v>
      </c>
      <c r="AN54" s="66">
        <v>81.0587533313636</v>
      </c>
      <c r="AO54" s="67">
        <v>527635.1678853869</v>
      </c>
      <c r="AP54" s="68">
        <v>6.145060698377954</v>
      </c>
      <c r="AQ54" s="14">
        <v>130</v>
      </c>
      <c r="AR54" s="14">
        <v>53</v>
      </c>
    </row>
    <row r="55" spans="1:44" ht="9">
      <c r="A55" s="69" t="s">
        <v>108</v>
      </c>
      <c r="B55" s="70" t="s">
        <v>80</v>
      </c>
      <c r="C55" s="71">
        <v>123</v>
      </c>
      <c r="D55" s="72">
        <v>146.625</v>
      </c>
      <c r="E55" s="73">
        <v>7000</v>
      </c>
      <c r="F55" s="74">
        <v>10208.104395604372</v>
      </c>
      <c r="G55" s="75"/>
      <c r="H55" s="76"/>
      <c r="I55" s="76">
        <v>1.0285215411466382</v>
      </c>
      <c r="J55" s="76"/>
      <c r="K55" s="76">
        <v>1.04225097864017</v>
      </c>
      <c r="L55" s="77">
        <v>1.0922072414668615</v>
      </c>
      <c r="M55" s="78">
        <v>6.422378</v>
      </c>
      <c r="N55" s="79">
        <v>12.844756</v>
      </c>
      <c r="O55" s="80">
        <v>28.87282789347545</v>
      </c>
      <c r="P55" s="78">
        <v>0</v>
      </c>
      <c r="Q55" s="79">
        <v>0</v>
      </c>
      <c r="R55" s="79">
        <v>72.18206973368862</v>
      </c>
      <c r="S55" s="81">
        <v>72.18206973368862</v>
      </c>
      <c r="T55" s="78">
        <v>0</v>
      </c>
      <c r="U55" s="82" t="s">
        <v>49</v>
      </c>
      <c r="V55" s="82">
        <v>0</v>
      </c>
      <c r="W55" s="83" t="s">
        <v>49</v>
      </c>
      <c r="X55" s="82">
        <v>115.36045991788856</v>
      </c>
      <c r="Y55" s="82">
        <v>1.5981872</v>
      </c>
      <c r="Z55" s="80">
        <v>115.36045991788856</v>
      </c>
      <c r="AA55" s="75">
        <v>68.45683296008224</v>
      </c>
      <c r="AB55" s="76">
        <v>34.22841648004111</v>
      </c>
      <c r="AC55" s="84">
        <v>0.27382733184032887</v>
      </c>
      <c r="AD55" s="85">
        <v>497882.4908572216</v>
      </c>
      <c r="AE55" s="86">
        <v>9.268087312672389</v>
      </c>
      <c r="AF55" s="87"/>
      <c r="AG55" s="88" t="s">
        <v>108</v>
      </c>
      <c r="AH55" s="60" t="s">
        <v>81</v>
      </c>
      <c r="AI55" s="61">
        <v>52</v>
      </c>
      <c r="AJ55" s="62">
        <v>52</v>
      </c>
      <c r="AL55" s="64" t="s">
        <v>108</v>
      </c>
      <c r="AM55" s="65" t="s">
        <v>80</v>
      </c>
      <c r="AN55" s="66">
        <v>115.36045991788856</v>
      </c>
      <c r="AO55" s="67">
        <v>497882.4908572216</v>
      </c>
      <c r="AP55" s="68">
        <v>9.268087312672389</v>
      </c>
      <c r="AQ55" s="14">
        <v>123</v>
      </c>
      <c r="AR55" s="14">
        <v>54</v>
      </c>
    </row>
    <row r="56" spans="1:44" ht="9">
      <c r="A56" s="69" t="s">
        <v>109</v>
      </c>
      <c r="B56" s="70" t="s">
        <v>80</v>
      </c>
      <c r="C56" s="71">
        <v>121</v>
      </c>
      <c r="D56" s="72">
        <v>175.01773575284034</v>
      </c>
      <c r="E56" s="73">
        <v>4244.444444444444</v>
      </c>
      <c r="F56" s="74">
        <v>4203.065134099616</v>
      </c>
      <c r="G56" s="75"/>
      <c r="H56" s="76"/>
      <c r="I56" s="76">
        <v>1.0254909714522962</v>
      </c>
      <c r="J56" s="76"/>
      <c r="K56" s="76">
        <v>1.0421070409903395</v>
      </c>
      <c r="L56" s="77">
        <v>1.0981862756812362</v>
      </c>
      <c r="M56" s="78">
        <v>0</v>
      </c>
      <c r="N56" s="79">
        <v>0</v>
      </c>
      <c r="O56" s="80">
        <v>13.102613076570519</v>
      </c>
      <c r="P56" s="78">
        <v>2.8148027402425635</v>
      </c>
      <c r="Q56" s="79">
        <v>8.846522897905198</v>
      </c>
      <c r="R56" s="79">
        <v>0</v>
      </c>
      <c r="S56" s="81">
        <v>11.661325638147762</v>
      </c>
      <c r="T56" s="78">
        <v>12.59460967699613</v>
      </c>
      <c r="U56" s="82">
        <v>4.474419999999999</v>
      </c>
      <c r="V56" s="82">
        <v>21.865458780079155</v>
      </c>
      <c r="W56" s="83">
        <v>2.4716444</v>
      </c>
      <c r="X56" s="82">
        <v>0</v>
      </c>
      <c r="Y56" s="82" t="s">
        <v>49</v>
      </c>
      <c r="Z56" s="80">
        <v>34.46006845707529</v>
      </c>
      <c r="AA56" s="75">
        <v>18.625947999736166</v>
      </c>
      <c r="AB56" s="76">
        <v>9.312973999868085</v>
      </c>
      <c r="AC56" s="84">
        <v>0.07450379199894468</v>
      </c>
      <c r="AD56" s="85">
        <v>429477.8652586699</v>
      </c>
      <c r="AE56" s="86">
        <v>3.2094849345793746</v>
      </c>
      <c r="AF56" s="87"/>
      <c r="AG56" s="88" t="s">
        <v>109</v>
      </c>
      <c r="AH56" s="60" t="s">
        <v>81</v>
      </c>
      <c r="AI56" s="61">
        <v>53</v>
      </c>
      <c r="AJ56" s="62">
        <v>53</v>
      </c>
      <c r="AL56" s="64" t="s">
        <v>109</v>
      </c>
      <c r="AM56" s="65" t="s">
        <v>80</v>
      </c>
      <c r="AN56" s="66">
        <v>34.46006845707529</v>
      </c>
      <c r="AO56" s="67">
        <v>429477.8652586699</v>
      </c>
      <c r="AP56" s="68">
        <v>3.2094849345793746</v>
      </c>
      <c r="AQ56" s="14">
        <v>121</v>
      </c>
      <c r="AR56" s="96">
        <v>55</v>
      </c>
    </row>
    <row r="57" spans="1:44" ht="9">
      <c r="A57" s="69" t="s">
        <v>110</v>
      </c>
      <c r="B57" s="70" t="s">
        <v>80</v>
      </c>
      <c r="C57" s="71">
        <v>116</v>
      </c>
      <c r="D57" s="72">
        <v>150.46247774240544</v>
      </c>
      <c r="E57" s="73">
        <v>3701.8348623853212</v>
      </c>
      <c r="F57" s="74">
        <v>4167.332034213978</v>
      </c>
      <c r="G57" s="75"/>
      <c r="H57" s="76"/>
      <c r="I57" s="76">
        <v>1.0268640208868693</v>
      </c>
      <c r="J57" s="76"/>
      <c r="K57" s="76">
        <v>1.041736521877914</v>
      </c>
      <c r="L57" s="77">
        <v>1.0919312127226894</v>
      </c>
      <c r="M57" s="78">
        <v>2.32425</v>
      </c>
      <c r="N57" s="79">
        <v>4.6485</v>
      </c>
      <c r="O57" s="80">
        <v>15.53221310148477</v>
      </c>
      <c r="P57" s="78">
        <v>0</v>
      </c>
      <c r="Q57" s="79">
        <v>0</v>
      </c>
      <c r="R57" s="79">
        <v>27.647339320642892</v>
      </c>
      <c r="S57" s="81">
        <v>27.647339320642892</v>
      </c>
      <c r="T57" s="78">
        <v>0</v>
      </c>
      <c r="U57" s="82" t="s">
        <v>49</v>
      </c>
      <c r="V57" s="82">
        <v>0</v>
      </c>
      <c r="W57" s="83" t="s">
        <v>49</v>
      </c>
      <c r="X57" s="82">
        <v>44.185623816308166</v>
      </c>
      <c r="Y57" s="82">
        <v>1.5981872</v>
      </c>
      <c r="Z57" s="80">
        <v>44.185623816308166</v>
      </c>
      <c r="AA57" s="75">
        <v>26.531689829303936</v>
      </c>
      <c r="AB57" s="76">
        <v>13.265844914651968</v>
      </c>
      <c r="AC57" s="84">
        <v>0.10612675931721574</v>
      </c>
      <c r="AD57" s="85">
        <v>381107.6266790717</v>
      </c>
      <c r="AE57" s="86">
        <v>4.63760058557071</v>
      </c>
      <c r="AF57" s="87"/>
      <c r="AG57" s="88" t="s">
        <v>110</v>
      </c>
      <c r="AH57" s="60" t="s">
        <v>81</v>
      </c>
      <c r="AI57" s="6">
        <v>54</v>
      </c>
      <c r="AJ57" s="62">
        <v>54</v>
      </c>
      <c r="AL57" s="64" t="s">
        <v>110</v>
      </c>
      <c r="AM57" s="65" t="s">
        <v>80</v>
      </c>
      <c r="AN57" s="66">
        <v>44.185623816308166</v>
      </c>
      <c r="AO57" s="67">
        <v>381107.6266790717</v>
      </c>
      <c r="AP57" s="68">
        <v>4.63760058557071</v>
      </c>
      <c r="AQ57" s="14">
        <v>116</v>
      </c>
      <c r="AR57" s="14">
        <v>56</v>
      </c>
    </row>
    <row r="58" spans="1:44" ht="9">
      <c r="A58" s="69" t="s">
        <v>111</v>
      </c>
      <c r="B58" s="70" t="s">
        <v>80</v>
      </c>
      <c r="C58" s="71">
        <v>114</v>
      </c>
      <c r="D58" s="72">
        <v>145.39961629111778</v>
      </c>
      <c r="E58" s="73">
        <v>4762.3456790123455</v>
      </c>
      <c r="F58" s="74">
        <v>6779.185673574597</v>
      </c>
      <c r="G58" s="75"/>
      <c r="H58" s="76"/>
      <c r="I58" s="76">
        <v>1.0275098048720235</v>
      </c>
      <c r="J58" s="76"/>
      <c r="K58" s="76">
        <v>1.0415838223769036</v>
      </c>
      <c r="L58" s="77">
        <v>1.0890836314558738</v>
      </c>
      <c r="M58" s="78">
        <v>0</v>
      </c>
      <c r="N58" s="79">
        <v>0</v>
      </c>
      <c r="O58" s="80">
        <v>17.342823028563956</v>
      </c>
      <c r="P58" s="78">
        <v>13.38457871380936</v>
      </c>
      <c r="Q58" s="79">
        <v>3.4685646057127912</v>
      </c>
      <c r="R58" s="79">
        <v>0</v>
      </c>
      <c r="S58" s="81">
        <v>16.85314331952215</v>
      </c>
      <c r="T58" s="78">
        <v>59.888226688642874</v>
      </c>
      <c r="U58" s="82">
        <v>4.47442</v>
      </c>
      <c r="V58" s="82">
        <v>8.573058283748226</v>
      </c>
      <c r="W58" s="83">
        <v>2.4716443999999993</v>
      </c>
      <c r="X58" s="82">
        <v>0</v>
      </c>
      <c r="Y58" s="82" t="s">
        <v>49</v>
      </c>
      <c r="Z58" s="80">
        <v>68.4612849723911</v>
      </c>
      <c r="AA58" s="75">
        <v>42.22753199175664</v>
      </c>
      <c r="AB58" s="76">
        <v>21.11376599587832</v>
      </c>
      <c r="AC58" s="84">
        <v>0.16891012796702656</v>
      </c>
      <c r="AD58" s="85">
        <v>322541.6729561489</v>
      </c>
      <c r="AE58" s="86">
        <v>8.490225073235575</v>
      </c>
      <c r="AF58" s="87"/>
      <c r="AG58" s="88" t="s">
        <v>111</v>
      </c>
      <c r="AH58" s="60" t="s">
        <v>81</v>
      </c>
      <c r="AI58" s="6">
        <v>55</v>
      </c>
      <c r="AJ58" s="62">
        <v>55</v>
      </c>
      <c r="AL58" s="64" t="s">
        <v>111</v>
      </c>
      <c r="AM58" s="65" t="s">
        <v>80</v>
      </c>
      <c r="AN58" s="66">
        <v>68.4612849723911</v>
      </c>
      <c r="AO58" s="67">
        <v>322541.6729561489</v>
      </c>
      <c r="AP58" s="68">
        <v>8.490225073235575</v>
      </c>
      <c r="AQ58" s="14">
        <v>114</v>
      </c>
      <c r="AR58" s="14">
        <v>57</v>
      </c>
    </row>
    <row r="59" spans="1:44" ht="9">
      <c r="A59" s="69" t="s">
        <v>112</v>
      </c>
      <c r="B59" s="70" t="s">
        <v>80</v>
      </c>
      <c r="C59" s="71">
        <v>102</v>
      </c>
      <c r="D59" s="72">
        <v>125.89440731988009</v>
      </c>
      <c r="E59" s="73">
        <v>4314.754098360656</v>
      </c>
      <c r="F59" s="74">
        <v>6080.632242217107</v>
      </c>
      <c r="G59" s="75"/>
      <c r="H59" s="76"/>
      <c r="I59" s="76">
        <v>1.0264403154835855</v>
      </c>
      <c r="J59" s="76"/>
      <c r="K59" s="76">
        <v>1.0406072613006359</v>
      </c>
      <c r="L59" s="77">
        <v>1.0884207034331808</v>
      </c>
      <c r="M59" s="78">
        <v>0.61828</v>
      </c>
      <c r="N59" s="79">
        <v>2.47312</v>
      </c>
      <c r="O59" s="80">
        <v>13.162816415664633</v>
      </c>
      <c r="P59" s="78">
        <v>0</v>
      </c>
      <c r="Q59" s="79">
        <v>11.714906609941524</v>
      </c>
      <c r="R59" s="79">
        <v>0</v>
      </c>
      <c r="S59" s="81">
        <v>11.714906609941524</v>
      </c>
      <c r="T59" s="78">
        <v>0</v>
      </c>
      <c r="U59" s="82" t="s">
        <v>49</v>
      </c>
      <c r="V59" s="82">
        <v>28.95508331898495</v>
      </c>
      <c r="W59" s="83">
        <v>2.4716443999999997</v>
      </c>
      <c r="X59" s="82">
        <v>0</v>
      </c>
      <c r="Y59" s="82" t="s">
        <v>49</v>
      </c>
      <c r="Z59" s="80">
        <v>28.95508331898495</v>
      </c>
      <c r="AA59" s="75">
        <v>20.32877149343478</v>
      </c>
      <c r="AB59" s="76">
        <v>10.16438574671739</v>
      </c>
      <c r="AC59" s="84">
        <v>0.08131508597373911</v>
      </c>
      <c r="AD59" s="85">
        <v>314552.6107269611</v>
      </c>
      <c r="AE59" s="86">
        <v>3.682065553621315</v>
      </c>
      <c r="AF59" s="87"/>
      <c r="AG59" s="88" t="s">
        <v>112</v>
      </c>
      <c r="AH59" s="60" t="s">
        <v>81</v>
      </c>
      <c r="AI59" s="61">
        <v>56</v>
      </c>
      <c r="AJ59" s="62">
        <v>56</v>
      </c>
      <c r="AL59" s="64" t="s">
        <v>112</v>
      </c>
      <c r="AM59" s="65" t="s">
        <v>80</v>
      </c>
      <c r="AN59" s="66">
        <v>28.95508331898495</v>
      </c>
      <c r="AO59" s="67">
        <v>314552.6107269611</v>
      </c>
      <c r="AP59" s="68">
        <v>3.682065553621315</v>
      </c>
      <c r="AQ59" s="14">
        <v>102</v>
      </c>
      <c r="AR59" s="14">
        <v>58</v>
      </c>
    </row>
    <row r="60" spans="1:44" ht="9">
      <c r="A60" s="69" t="s">
        <v>113</v>
      </c>
      <c r="B60" s="70" t="s">
        <v>80</v>
      </c>
      <c r="C60" s="71">
        <v>97</v>
      </c>
      <c r="D60" s="72">
        <v>140.875</v>
      </c>
      <c r="E60" s="73">
        <v>7211.940298507463</v>
      </c>
      <c r="F60" s="74">
        <v>5692.041437549095</v>
      </c>
      <c r="G60" s="75"/>
      <c r="H60" s="76"/>
      <c r="I60" s="76">
        <v>1.0265849007930599</v>
      </c>
      <c r="J60" s="76"/>
      <c r="K60" s="76">
        <v>1.0401659623912598</v>
      </c>
      <c r="L60" s="77">
        <v>1.0860020452851842</v>
      </c>
      <c r="M60" s="78">
        <v>1.29132</v>
      </c>
      <c r="N60" s="79">
        <v>2.58264</v>
      </c>
      <c r="O60" s="80">
        <v>13.980979782607466</v>
      </c>
      <c r="P60" s="78">
        <v>0</v>
      </c>
      <c r="Q60" s="79">
        <v>0</v>
      </c>
      <c r="R60" s="79">
        <v>27.961959565214933</v>
      </c>
      <c r="S60" s="81">
        <v>27.961959565214933</v>
      </c>
      <c r="T60" s="78">
        <v>0</v>
      </c>
      <c r="U60" s="82" t="s">
        <v>49</v>
      </c>
      <c r="V60" s="82">
        <v>0</v>
      </c>
      <c r="W60" s="83" t="s">
        <v>49</v>
      </c>
      <c r="X60" s="82">
        <v>44.68844586404407</v>
      </c>
      <c r="Y60" s="82">
        <v>1.5981872</v>
      </c>
      <c r="Z60" s="80">
        <v>44.68844586404407</v>
      </c>
      <c r="AA60" s="75">
        <v>30.058439677339152</v>
      </c>
      <c r="AB60" s="76">
        <v>15.029219838669578</v>
      </c>
      <c r="AC60" s="84">
        <v>0.12023375870935663</v>
      </c>
      <c r="AD60" s="85">
        <v>543220.1472988495</v>
      </c>
      <c r="AE60" s="86">
        <v>3.2906324322657325</v>
      </c>
      <c r="AF60" s="87"/>
      <c r="AG60" s="88" t="s">
        <v>113</v>
      </c>
      <c r="AH60" s="60" t="s">
        <v>81</v>
      </c>
      <c r="AI60" s="61">
        <v>57</v>
      </c>
      <c r="AJ60" s="62">
        <v>57</v>
      </c>
      <c r="AL60" s="64" t="s">
        <v>113</v>
      </c>
      <c r="AM60" s="65" t="s">
        <v>80</v>
      </c>
      <c r="AN60" s="66">
        <v>44.68844586404407</v>
      </c>
      <c r="AO60" s="67">
        <v>543220.1472988495</v>
      </c>
      <c r="AP60" s="68">
        <v>3.2906324322657325</v>
      </c>
      <c r="AQ60" s="14">
        <v>97</v>
      </c>
      <c r="AR60" s="14">
        <v>59</v>
      </c>
    </row>
    <row r="61" spans="1:44" ht="9">
      <c r="A61" s="69" t="s">
        <v>114</v>
      </c>
      <c r="B61" s="70" t="s">
        <v>80</v>
      </c>
      <c r="C61" s="71">
        <v>91</v>
      </c>
      <c r="D61" s="72">
        <v>136.6937321845021</v>
      </c>
      <c r="E61" s="73">
        <v>4015.151515151515</v>
      </c>
      <c r="F61" s="74">
        <v>3483.1726955418053</v>
      </c>
      <c r="G61" s="75"/>
      <c r="H61" s="76"/>
      <c r="I61" s="76">
        <v>1.0244652246634343</v>
      </c>
      <c r="J61" s="76"/>
      <c r="K61" s="76">
        <v>1.039605346467218</v>
      </c>
      <c r="L61" s="77">
        <v>1.0907032575549875</v>
      </c>
      <c r="M61" s="78">
        <v>0.54</v>
      </c>
      <c r="N61" s="79">
        <v>1.08</v>
      </c>
      <c r="O61" s="80">
        <v>10.460277600701216</v>
      </c>
      <c r="P61" s="78">
        <v>0</v>
      </c>
      <c r="Q61" s="79">
        <v>0</v>
      </c>
      <c r="R61" s="79">
        <v>18.619294129248164</v>
      </c>
      <c r="S61" s="81">
        <v>18.619294129248164</v>
      </c>
      <c r="T61" s="78">
        <v>0</v>
      </c>
      <c r="U61" s="82" t="s">
        <v>49</v>
      </c>
      <c r="V61" s="82">
        <v>0</v>
      </c>
      <c r="W61" s="83" t="s">
        <v>49</v>
      </c>
      <c r="X61" s="82">
        <v>29.757117550399563</v>
      </c>
      <c r="Y61" s="82">
        <v>1.5981872000000001</v>
      </c>
      <c r="Z61" s="80">
        <v>29.757117550399563</v>
      </c>
      <c r="AA61" s="75">
        <v>20.91027610810973</v>
      </c>
      <c r="AB61" s="76">
        <v>10.455138054054867</v>
      </c>
      <c r="AC61" s="84">
        <v>0.08364110443243894</v>
      </c>
      <c r="AD61" s="85">
        <v>402797.36520951247</v>
      </c>
      <c r="AE61" s="86">
        <v>2.9550458985670462</v>
      </c>
      <c r="AF61" s="87"/>
      <c r="AG61" s="88" t="s">
        <v>114</v>
      </c>
      <c r="AH61" s="60" t="s">
        <v>81</v>
      </c>
      <c r="AI61" s="6">
        <v>58</v>
      </c>
      <c r="AJ61" s="62">
        <v>58</v>
      </c>
      <c r="AL61" s="64" t="s">
        <v>114</v>
      </c>
      <c r="AM61" s="65" t="s">
        <v>80</v>
      </c>
      <c r="AN61" s="66">
        <v>29.757117550399563</v>
      </c>
      <c r="AO61" s="67">
        <v>402797.36520951247</v>
      </c>
      <c r="AP61" s="68">
        <v>2.9550458985670462</v>
      </c>
      <c r="AQ61" s="14">
        <v>91</v>
      </c>
      <c r="AR61" s="96">
        <v>60</v>
      </c>
    </row>
    <row r="62" spans="1:44" ht="9">
      <c r="A62" s="69" t="s">
        <v>115</v>
      </c>
      <c r="B62" s="70" t="s">
        <v>80</v>
      </c>
      <c r="C62" s="71">
        <v>84</v>
      </c>
      <c r="D62" s="72">
        <v>112.88385818703463</v>
      </c>
      <c r="E62" s="73">
        <v>5220.779220779221</v>
      </c>
      <c r="F62" s="74">
        <v>7865.259740259731</v>
      </c>
      <c r="G62" s="75"/>
      <c r="H62" s="76"/>
      <c r="I62" s="76">
        <v>1.025824390559225</v>
      </c>
      <c r="J62" s="76"/>
      <c r="K62" s="76">
        <v>1.0389025714938442</v>
      </c>
      <c r="L62" s="77">
        <v>1.0830414321481845</v>
      </c>
      <c r="M62" s="78">
        <v>0</v>
      </c>
      <c r="N62" s="79">
        <v>0</v>
      </c>
      <c r="O62" s="80">
        <v>10.586904568923208</v>
      </c>
      <c r="P62" s="78">
        <v>4.831971828893157</v>
      </c>
      <c r="Q62" s="79">
        <v>4.711172533170827</v>
      </c>
      <c r="R62" s="79">
        <v>0</v>
      </c>
      <c r="S62" s="81">
        <v>9.543144362063984</v>
      </c>
      <c r="T62" s="78">
        <v>21.62027139063612</v>
      </c>
      <c r="U62" s="82">
        <v>4.47442</v>
      </c>
      <c r="V62" s="82">
        <v>11.64434320904549</v>
      </c>
      <c r="W62" s="83">
        <v>2.4716444</v>
      </c>
      <c r="X62" s="82">
        <v>0</v>
      </c>
      <c r="Y62" s="82" t="s">
        <v>49</v>
      </c>
      <c r="Z62" s="80">
        <v>33.26461459968161</v>
      </c>
      <c r="AA62" s="75">
        <v>27.03288316756253</v>
      </c>
      <c r="AB62" s="76">
        <v>13.516441583781265</v>
      </c>
      <c r="AC62" s="84">
        <v>0.10813153267025012</v>
      </c>
      <c r="AD62" s="85">
        <v>343501.28392158373</v>
      </c>
      <c r="AE62" s="86">
        <v>3.873594208431015</v>
      </c>
      <c r="AF62" s="87"/>
      <c r="AG62" s="88" t="s">
        <v>115</v>
      </c>
      <c r="AH62" s="60" t="s">
        <v>81</v>
      </c>
      <c r="AI62" s="6">
        <v>59</v>
      </c>
      <c r="AJ62" s="62">
        <v>59</v>
      </c>
      <c r="AL62" s="64" t="s">
        <v>115</v>
      </c>
      <c r="AM62" s="65" t="s">
        <v>80</v>
      </c>
      <c r="AN62" s="66">
        <v>33.26461459968161</v>
      </c>
      <c r="AO62" s="67">
        <v>343501.28392158373</v>
      </c>
      <c r="AP62" s="68">
        <v>3.873594208431015</v>
      </c>
      <c r="AQ62" s="14">
        <v>84</v>
      </c>
      <c r="AR62" s="14">
        <v>61</v>
      </c>
    </row>
    <row r="63" spans="1:44" ht="9">
      <c r="A63" s="69" t="s">
        <v>116</v>
      </c>
      <c r="B63" s="70" t="s">
        <v>80</v>
      </c>
      <c r="C63" s="71">
        <v>71</v>
      </c>
      <c r="D63" s="72">
        <v>106.65115368241374</v>
      </c>
      <c r="E63" s="73">
        <v>4700</v>
      </c>
      <c r="F63" s="74">
        <v>7465.0229357798235</v>
      </c>
      <c r="G63" s="75"/>
      <c r="H63" s="76"/>
      <c r="I63" s="76">
        <v>1.0245660673733326</v>
      </c>
      <c r="J63" s="76"/>
      <c r="K63" s="76">
        <v>1.0374263293204227</v>
      </c>
      <c r="L63" s="77">
        <v>1.0808297133918519</v>
      </c>
      <c r="M63" s="78">
        <v>2.2543</v>
      </c>
      <c r="N63" s="79">
        <v>5.5966000000000005</v>
      </c>
      <c r="O63" s="80">
        <v>13.910023449582464</v>
      </c>
      <c r="P63" s="78">
        <v>4.225251021028872</v>
      </c>
      <c r="Q63" s="79">
        <v>0</v>
      </c>
      <c r="R63" s="79">
        <v>23.78940596928109</v>
      </c>
      <c r="S63" s="81">
        <v>28.014656990309962</v>
      </c>
      <c r="T63" s="78">
        <v>18.905547673512007</v>
      </c>
      <c r="U63" s="82">
        <v>4.47442</v>
      </c>
      <c r="V63" s="82">
        <v>0</v>
      </c>
      <c r="W63" s="83" t="s">
        <v>49</v>
      </c>
      <c r="X63" s="82">
        <v>38.019924115708626</v>
      </c>
      <c r="Y63" s="82">
        <v>1.5981871999999997</v>
      </c>
      <c r="Z63" s="80">
        <v>56.92547178922064</v>
      </c>
      <c r="AA63" s="75">
        <v>51.26944181042456</v>
      </c>
      <c r="AB63" s="76">
        <v>25.63472090521228</v>
      </c>
      <c r="AC63" s="84">
        <v>0.20507776724169824</v>
      </c>
      <c r="AD63" s="85">
        <v>284020.18110234285</v>
      </c>
      <c r="AE63" s="86">
        <v>8.017102385933388</v>
      </c>
      <c r="AF63" s="87"/>
      <c r="AG63" s="88" t="s">
        <v>116</v>
      </c>
      <c r="AH63" s="60" t="s">
        <v>81</v>
      </c>
      <c r="AI63" s="61">
        <v>60</v>
      </c>
      <c r="AJ63" s="62">
        <v>60</v>
      </c>
      <c r="AL63" s="64" t="s">
        <v>116</v>
      </c>
      <c r="AM63" s="65" t="s">
        <v>80</v>
      </c>
      <c r="AN63" s="66">
        <v>56.92547178922064</v>
      </c>
      <c r="AO63" s="67">
        <v>284020.18110234285</v>
      </c>
      <c r="AP63" s="68">
        <v>8.017102385933388</v>
      </c>
      <c r="AQ63" s="14">
        <v>71</v>
      </c>
      <c r="AR63" s="14">
        <v>62</v>
      </c>
    </row>
    <row r="64" spans="1:44" ht="9">
      <c r="A64" s="69" t="s">
        <v>117</v>
      </c>
      <c r="B64" s="70" t="s">
        <v>80</v>
      </c>
      <c r="C64" s="71">
        <v>71</v>
      </c>
      <c r="D64" s="72">
        <v>121.625</v>
      </c>
      <c r="E64" s="73">
        <v>5100</v>
      </c>
      <c r="F64" s="74">
        <v>6688.2352941176505</v>
      </c>
      <c r="G64" s="75"/>
      <c r="H64" s="76"/>
      <c r="I64" s="76">
        <v>1.0241521101444109</v>
      </c>
      <c r="J64" s="76"/>
      <c r="K64" s="76">
        <v>1.0374263293204227</v>
      </c>
      <c r="L64" s="77">
        <v>1.0822268190394624</v>
      </c>
      <c r="M64" s="78">
        <v>0.35166</v>
      </c>
      <c r="N64" s="79">
        <v>0.70332</v>
      </c>
      <c r="O64" s="80">
        <v>10.417627773663714</v>
      </c>
      <c r="P64" s="78">
        <v>0</v>
      </c>
      <c r="Q64" s="79">
        <v>0</v>
      </c>
      <c r="R64" s="79">
        <v>26.044069434159283</v>
      </c>
      <c r="S64" s="81">
        <v>26.044069434159283</v>
      </c>
      <c r="T64" s="78">
        <v>0</v>
      </c>
      <c r="U64" s="82" t="s">
        <v>49</v>
      </c>
      <c r="V64" s="82">
        <v>0</v>
      </c>
      <c r="W64" s="83" t="s">
        <v>49</v>
      </c>
      <c r="X64" s="82">
        <v>41.62329840558461</v>
      </c>
      <c r="Y64" s="82">
        <v>1.5981872000000001</v>
      </c>
      <c r="Z64" s="80">
        <v>41.62329840558461</v>
      </c>
      <c r="AA64" s="75">
        <v>34.573537935852244</v>
      </c>
      <c r="AB64" s="76">
        <v>17.286768967926122</v>
      </c>
      <c r="AC64" s="84">
        <v>0.13829415174340898</v>
      </c>
      <c r="AD64" s="85">
        <v>288875.97079869243</v>
      </c>
      <c r="AE64" s="86">
        <v>5.763483655702251</v>
      </c>
      <c r="AF64" s="87"/>
      <c r="AG64" s="88" t="s">
        <v>117</v>
      </c>
      <c r="AH64" s="60" t="s">
        <v>81</v>
      </c>
      <c r="AI64" s="61">
        <v>61</v>
      </c>
      <c r="AJ64" s="62">
        <v>61</v>
      </c>
      <c r="AL64" s="64" t="s">
        <v>117</v>
      </c>
      <c r="AM64" s="65" t="s">
        <v>80</v>
      </c>
      <c r="AN64" s="66">
        <v>41.62329840558461</v>
      </c>
      <c r="AO64" s="67">
        <v>288875.97079869243</v>
      </c>
      <c r="AP64" s="68">
        <v>5.763483655702251</v>
      </c>
      <c r="AQ64" s="14">
        <v>71</v>
      </c>
      <c r="AR64" s="14">
        <v>63</v>
      </c>
    </row>
    <row r="65" spans="1:44" ht="9">
      <c r="A65" s="69" t="s">
        <v>118</v>
      </c>
      <c r="B65" s="70" t="s">
        <v>80</v>
      </c>
      <c r="C65" s="71">
        <v>57</v>
      </c>
      <c r="D65" s="72">
        <v>75.06259799582728</v>
      </c>
      <c r="E65" s="73">
        <v>3535.714285714286</v>
      </c>
      <c r="F65" s="74">
        <v>4773.327464788745</v>
      </c>
      <c r="G65" s="75"/>
      <c r="H65" s="76"/>
      <c r="I65" s="76">
        <v>1.0246652431850398</v>
      </c>
      <c r="J65" s="76"/>
      <c r="K65" s="76">
        <v>1.0354979901315873</v>
      </c>
      <c r="L65" s="77">
        <v>1.0720585110761849</v>
      </c>
      <c r="M65" s="78">
        <v>0</v>
      </c>
      <c r="N65" s="79">
        <v>0</v>
      </c>
      <c r="O65" s="80">
        <v>5.954678255064158</v>
      </c>
      <c r="P65" s="78">
        <v>0</v>
      </c>
      <c r="Q65" s="79">
        <v>5.2996636470071</v>
      </c>
      <c r="R65" s="79">
        <v>0</v>
      </c>
      <c r="S65" s="81">
        <v>5.2996636470071</v>
      </c>
      <c r="T65" s="78">
        <v>0</v>
      </c>
      <c r="U65" s="82" t="s">
        <v>49</v>
      </c>
      <c r="V65" s="82">
        <v>13.098883975008675</v>
      </c>
      <c r="W65" s="83">
        <v>2.4716443999999997</v>
      </c>
      <c r="X65" s="82">
        <v>0</v>
      </c>
      <c r="Y65" s="82" t="s">
        <v>49</v>
      </c>
      <c r="Z65" s="80">
        <v>13.098883975008675</v>
      </c>
      <c r="AA65" s="75">
        <v>15.869909177976409</v>
      </c>
      <c r="AB65" s="76">
        <v>7.934954588988204</v>
      </c>
      <c r="AC65" s="84">
        <v>0.06347963671190564</v>
      </c>
      <c r="AD65" s="85">
        <v>174093.54530636847</v>
      </c>
      <c r="AE65" s="86">
        <v>3.009619673597286</v>
      </c>
      <c r="AF65" s="87"/>
      <c r="AG65" s="88" t="s">
        <v>118</v>
      </c>
      <c r="AH65" s="60" t="s">
        <v>81</v>
      </c>
      <c r="AI65" s="6">
        <v>62</v>
      </c>
      <c r="AJ65" s="62">
        <v>62</v>
      </c>
      <c r="AL65" s="64" t="s">
        <v>118</v>
      </c>
      <c r="AM65" s="65" t="s">
        <v>80</v>
      </c>
      <c r="AN65" s="66">
        <v>13.098883975008675</v>
      </c>
      <c r="AO65" s="67">
        <v>174093.54530636847</v>
      </c>
      <c r="AP65" s="68">
        <v>3.009619673597286</v>
      </c>
      <c r="AQ65" s="14">
        <v>57</v>
      </c>
      <c r="AR65" s="14">
        <v>64</v>
      </c>
    </row>
    <row r="66" spans="1:44" ht="9">
      <c r="A66" s="69" t="s">
        <v>119</v>
      </c>
      <c r="B66" s="70" t="s">
        <v>80</v>
      </c>
      <c r="C66" s="71">
        <v>54</v>
      </c>
      <c r="D66" s="72">
        <v>71.11193494341532</v>
      </c>
      <c r="E66" s="73">
        <v>6500</v>
      </c>
      <c r="F66" s="74">
        <v>8287.500000000015</v>
      </c>
      <c r="G66" s="75"/>
      <c r="H66" s="76"/>
      <c r="I66" s="76">
        <v>1.023590953796346</v>
      </c>
      <c r="J66" s="76"/>
      <c r="K66" s="76">
        <v>1.0350232799288344</v>
      </c>
      <c r="L66" s="77">
        <v>1.0736073806259827</v>
      </c>
      <c r="M66" s="78">
        <v>7.602508</v>
      </c>
      <c r="N66" s="79">
        <v>28.544652</v>
      </c>
      <c r="O66" s="80">
        <v>26.487911241834396</v>
      </c>
      <c r="P66" s="78">
        <v>30.946172891368484</v>
      </c>
      <c r="Q66" s="79">
        <v>0</v>
      </c>
      <c r="R66" s="79">
        <v>4.327432321849033</v>
      </c>
      <c r="S66" s="81">
        <v>35.273605213217515</v>
      </c>
      <c r="T66" s="78">
        <v>138.46617490859697</v>
      </c>
      <c r="U66" s="82">
        <v>4.47442</v>
      </c>
      <c r="V66" s="82">
        <v>0</v>
      </c>
      <c r="W66" s="83" t="s">
        <v>49</v>
      </c>
      <c r="X66" s="82">
        <v>6.916046945645404</v>
      </c>
      <c r="Y66" s="82">
        <v>1.5981872</v>
      </c>
      <c r="Z66" s="80">
        <v>145.38222185424237</v>
      </c>
      <c r="AA66" s="75">
        <v>185.92275394988621</v>
      </c>
      <c r="AB66" s="76">
        <v>92.96137697494311</v>
      </c>
      <c r="AC66" s="84">
        <v>0.7436910157995449</v>
      </c>
      <c r="AD66" s="85">
        <v>118398.8339976487</v>
      </c>
      <c r="AE66" s="86">
        <v>49.11609918629082</v>
      </c>
      <c r="AF66" s="87"/>
      <c r="AG66" s="88" t="s">
        <v>119</v>
      </c>
      <c r="AH66" s="60" t="s">
        <v>81</v>
      </c>
      <c r="AI66" s="6">
        <v>63</v>
      </c>
      <c r="AJ66" s="62">
        <v>63</v>
      </c>
      <c r="AL66" s="64" t="s">
        <v>119</v>
      </c>
      <c r="AM66" s="65" t="s">
        <v>80</v>
      </c>
      <c r="AN66" s="66">
        <v>145.38222185424237</v>
      </c>
      <c r="AO66" s="67">
        <v>118398.8339976487</v>
      </c>
      <c r="AP66" s="68">
        <v>49.11609918629082</v>
      </c>
      <c r="AQ66" s="14">
        <v>54</v>
      </c>
      <c r="AR66" s="96">
        <v>65</v>
      </c>
    </row>
    <row r="67" spans="1:44" s="117" customFormat="1" ht="9">
      <c r="A67" s="97" t="s">
        <v>81</v>
      </c>
      <c r="B67" s="98"/>
      <c r="C67" s="99">
        <f>SUM(C31:C66)</f>
        <v>30487</v>
      </c>
      <c r="D67" s="124">
        <f>SUM(D31:D66)</f>
        <v>39874.40362227032</v>
      </c>
      <c r="E67" s="101"/>
      <c r="F67" s="124"/>
      <c r="G67" s="101"/>
      <c r="H67" s="99"/>
      <c r="I67" s="99"/>
      <c r="J67" s="99"/>
      <c r="K67" s="99"/>
      <c r="L67" s="124"/>
      <c r="M67" s="103">
        <f aca="true" t="shared" si="4" ref="M67:Z67">SUM(M31:M66)</f>
        <v>1035.268466</v>
      </c>
      <c r="N67" s="107">
        <f t="shared" si="4"/>
        <v>5011.339908787249</v>
      </c>
      <c r="O67" s="125">
        <f t="shared" si="4"/>
        <v>8730.065217951573</v>
      </c>
      <c r="P67" s="103">
        <f t="shared" si="4"/>
        <v>8330.759611670584</v>
      </c>
      <c r="Q67" s="107">
        <f t="shared" si="4"/>
        <v>873.5472389006948</v>
      </c>
      <c r="R67" s="107">
        <f t="shared" si="4"/>
        <v>3927.733251130431</v>
      </c>
      <c r="S67" s="126">
        <f t="shared" si="4"/>
        <v>13132.040101701712</v>
      </c>
      <c r="T67" s="103">
        <f t="shared" si="4"/>
        <v>107960.08378496206</v>
      </c>
      <c r="U67" s="107">
        <f t="shared" si="4"/>
        <v>129.69575553899995</v>
      </c>
      <c r="V67" s="107">
        <f t="shared" si="4"/>
        <v>4961.393957244046</v>
      </c>
      <c r="W67" s="107">
        <f t="shared" si="4"/>
        <v>48.524158506000006</v>
      </c>
      <c r="X67" s="107">
        <f t="shared" si="4"/>
        <v>9003.016007264414</v>
      </c>
      <c r="Y67" s="107">
        <f t="shared" si="4"/>
        <v>53.93017165599998</v>
      </c>
      <c r="Z67" s="125">
        <f t="shared" si="4"/>
        <v>121924.49374947054</v>
      </c>
      <c r="AA67" s="108">
        <f>Z67*1000000/((C67+D67)/4)/1000/25</f>
        <v>277.2531245203978</v>
      </c>
      <c r="AB67" s="127">
        <f>Z67*1000000/((C67+D67)/2)/1000/25</f>
        <v>138.6265622601989</v>
      </c>
      <c r="AC67" s="113">
        <f>AA67/250</f>
        <v>1.1090124980815912</v>
      </c>
      <c r="AD67" s="111">
        <v>1843273895.1530597</v>
      </c>
      <c r="AE67" s="112">
        <v>2.64582478100676</v>
      </c>
      <c r="AF67" s="113"/>
      <c r="AG67" s="114" t="s">
        <v>81</v>
      </c>
      <c r="AH67" s="114" t="s">
        <v>81</v>
      </c>
      <c r="AI67" s="135">
        <v>64</v>
      </c>
      <c r="AJ67" s="116">
        <v>64</v>
      </c>
      <c r="AL67" s="118"/>
      <c r="AM67" s="119"/>
      <c r="AN67" s="120">
        <v>121924.49374947054</v>
      </c>
      <c r="AO67" s="121">
        <v>1843273895.1530597</v>
      </c>
      <c r="AP67" s="122">
        <v>2.64582478100676</v>
      </c>
      <c r="AQ67" s="123"/>
      <c r="AR67" s="123">
        <v>66</v>
      </c>
    </row>
    <row r="68" spans="1:44" ht="9">
      <c r="A68" s="131" t="s">
        <v>120</v>
      </c>
      <c r="B68" s="70" t="s">
        <v>121</v>
      </c>
      <c r="C68" s="71">
        <v>2050</v>
      </c>
      <c r="D68" s="72">
        <v>3210.359467839283</v>
      </c>
      <c r="E68" s="73">
        <v>6080.80808080808</v>
      </c>
      <c r="F68" s="74">
        <v>7884.66273053507</v>
      </c>
      <c r="G68" s="75">
        <v>1.1</v>
      </c>
      <c r="H68" s="76">
        <v>1.24</v>
      </c>
      <c r="I68" s="76">
        <v>1.3</v>
      </c>
      <c r="J68" s="76">
        <v>1.4</v>
      </c>
      <c r="K68" s="76">
        <v>1.4</v>
      </c>
      <c r="L68" s="77">
        <v>1.8044335664335662</v>
      </c>
      <c r="M68" s="78">
        <v>71.50720899999999</v>
      </c>
      <c r="N68" s="79">
        <v>264.20868306140346</v>
      </c>
      <c r="O68" s="80">
        <v>816.2</v>
      </c>
      <c r="P68" s="132">
        <v>819</v>
      </c>
      <c r="Q68" s="133">
        <v>1672</v>
      </c>
      <c r="R68" s="133">
        <v>1511</v>
      </c>
      <c r="S68" s="134">
        <v>4002</v>
      </c>
      <c r="T68" s="78">
        <v>3775.817720800125</v>
      </c>
      <c r="U68" s="82">
        <v>4.610278047375</v>
      </c>
      <c r="V68" s="82">
        <v>3906.4847601780007</v>
      </c>
      <c r="W68" s="83">
        <v>2.3364143302500002</v>
      </c>
      <c r="X68" s="82">
        <v>2282.7375641070003</v>
      </c>
      <c r="Y68" s="82">
        <v>1.5107462370000002</v>
      </c>
      <c r="Z68" s="80">
        <v>9965.040045085127</v>
      </c>
      <c r="AA68" s="75">
        <v>303.0983751132373</v>
      </c>
      <c r="AB68" s="76">
        <v>151.54918755661865</v>
      </c>
      <c r="AC68" s="84">
        <v>1.2123935004529491</v>
      </c>
      <c r="AD68" s="85">
        <v>153414215.70319915</v>
      </c>
      <c r="AE68" s="86">
        <v>2.598205127056508</v>
      </c>
      <c r="AF68" s="87"/>
      <c r="AG68" s="88" t="s">
        <v>120</v>
      </c>
      <c r="AH68" s="60" t="s">
        <v>122</v>
      </c>
      <c r="AI68" s="61">
        <v>65</v>
      </c>
      <c r="AJ68" s="62">
        <v>65</v>
      </c>
      <c r="AL68" s="64" t="s">
        <v>120</v>
      </c>
      <c r="AM68" s="65" t="s">
        <v>121</v>
      </c>
      <c r="AN68" s="66">
        <v>9965.040045085127</v>
      </c>
      <c r="AO68" s="67">
        <v>153414215.70319915</v>
      </c>
      <c r="AP68" s="68">
        <v>2.598205127056508</v>
      </c>
      <c r="AQ68" s="14">
        <v>2050</v>
      </c>
      <c r="AR68" s="14">
        <v>67</v>
      </c>
    </row>
    <row r="69" spans="1:44" ht="9">
      <c r="A69" s="69" t="s">
        <v>123</v>
      </c>
      <c r="B69" s="70" t="s">
        <v>121</v>
      </c>
      <c r="C69" s="71">
        <v>476</v>
      </c>
      <c r="D69" s="72">
        <v>741.525421978898</v>
      </c>
      <c r="E69" s="73">
        <v>4340.570455512984</v>
      </c>
      <c r="F69" s="74">
        <v>4644.691875465993</v>
      </c>
      <c r="G69" s="75">
        <v>1.02</v>
      </c>
      <c r="H69" s="76">
        <v>1.07</v>
      </c>
      <c r="I69" s="76">
        <v>1.1</v>
      </c>
      <c r="J69" s="76">
        <v>1.21</v>
      </c>
      <c r="K69" s="76">
        <v>1.19</v>
      </c>
      <c r="L69" s="77">
        <v>1.4349580419580406</v>
      </c>
      <c r="M69" s="78">
        <v>33.365377</v>
      </c>
      <c r="N69" s="79">
        <v>112.92788063013698</v>
      </c>
      <c r="O69" s="80">
        <v>159.8289465166606</v>
      </c>
      <c r="P69" s="78">
        <v>201.30938891265794</v>
      </c>
      <c r="Q69" s="79">
        <v>83.99025310876209</v>
      </c>
      <c r="R69" s="79">
        <v>138.75969723151434</v>
      </c>
      <c r="S69" s="81">
        <v>424.05933925293436</v>
      </c>
      <c r="T69" s="78">
        <v>737.1954854716256</v>
      </c>
      <c r="U69" s="82">
        <v>3.6620025</v>
      </c>
      <c r="V69" s="82">
        <v>169.9013255105077</v>
      </c>
      <c r="W69" s="83">
        <v>2.0228695500000002</v>
      </c>
      <c r="X69" s="82">
        <v>181.49843328118578</v>
      </c>
      <c r="Y69" s="82">
        <v>1.3080053999999999</v>
      </c>
      <c r="Z69" s="80">
        <v>1088.595244263319</v>
      </c>
      <c r="AA69" s="75">
        <v>143.05675753286226</v>
      </c>
      <c r="AB69" s="76">
        <v>71.52837876643115</v>
      </c>
      <c r="AC69" s="84">
        <v>0.5722270301314492</v>
      </c>
      <c r="AD69" s="85">
        <v>12058957.04882503</v>
      </c>
      <c r="AE69" s="86">
        <v>3.610910097301945</v>
      </c>
      <c r="AF69" s="87"/>
      <c r="AG69" s="88" t="s">
        <v>123</v>
      </c>
      <c r="AH69" s="60" t="s">
        <v>122</v>
      </c>
      <c r="AI69" s="6">
        <v>66</v>
      </c>
      <c r="AJ69" s="62">
        <v>66</v>
      </c>
      <c r="AL69" s="64" t="s">
        <v>123</v>
      </c>
      <c r="AM69" s="65" t="s">
        <v>121</v>
      </c>
      <c r="AN69" s="66">
        <v>1088.595244263319</v>
      </c>
      <c r="AO69" s="67">
        <v>12058957.04882503</v>
      </c>
      <c r="AP69" s="68">
        <v>3.610910097301945</v>
      </c>
      <c r="AQ69" s="14">
        <v>476</v>
      </c>
      <c r="AR69" s="14">
        <v>68</v>
      </c>
    </row>
    <row r="70" spans="1:44" ht="9">
      <c r="A70" s="69" t="s">
        <v>124</v>
      </c>
      <c r="B70" s="70" t="s">
        <v>121</v>
      </c>
      <c r="C70" s="71">
        <v>215</v>
      </c>
      <c r="D70" s="72">
        <v>342.30070252692144</v>
      </c>
      <c r="E70" s="73">
        <v>3673.9495798319326</v>
      </c>
      <c r="F70" s="74">
        <v>4027.6517521902388</v>
      </c>
      <c r="G70" s="75"/>
      <c r="H70" s="76"/>
      <c r="I70" s="76">
        <v>1.0289216893936302</v>
      </c>
      <c r="J70" s="76"/>
      <c r="K70" s="76">
        <v>1.0471542018869608</v>
      </c>
      <c r="L70" s="77">
        <v>1.1086889315519515</v>
      </c>
      <c r="M70" s="78">
        <v>2.66098</v>
      </c>
      <c r="N70" s="79">
        <v>5.32196</v>
      </c>
      <c r="O70" s="80">
        <v>33.703910552019494</v>
      </c>
      <c r="P70" s="78">
        <v>0</v>
      </c>
      <c r="Q70" s="79">
        <v>0</v>
      </c>
      <c r="R70" s="79">
        <v>86.9560892242103</v>
      </c>
      <c r="S70" s="81">
        <v>86.9560892242103</v>
      </c>
      <c r="T70" s="78">
        <v>0</v>
      </c>
      <c r="U70" s="82" t="s">
        <v>49</v>
      </c>
      <c r="V70" s="82">
        <v>0</v>
      </c>
      <c r="W70" s="83" t="s">
        <v>49</v>
      </c>
      <c r="X70" s="82">
        <v>113.73903426814887</v>
      </c>
      <c r="Y70" s="82">
        <v>1.3080053999999999</v>
      </c>
      <c r="Z70" s="80">
        <v>113.73903426814887</v>
      </c>
      <c r="AA70" s="75">
        <v>32.654266180518086</v>
      </c>
      <c r="AB70" s="76">
        <v>16.327133090259043</v>
      </c>
      <c r="AC70" s="84">
        <v>0.13061706472207235</v>
      </c>
      <c r="AD70" s="85">
        <v>1265199.8184992457</v>
      </c>
      <c r="AE70" s="86">
        <v>3.5959231926878967</v>
      </c>
      <c r="AF70" s="87"/>
      <c r="AG70" s="88" t="s">
        <v>124</v>
      </c>
      <c r="AH70" s="60" t="s">
        <v>122</v>
      </c>
      <c r="AI70" s="6">
        <v>67</v>
      </c>
      <c r="AJ70" s="62">
        <v>67</v>
      </c>
      <c r="AL70" s="64" t="s">
        <v>124</v>
      </c>
      <c r="AM70" s="65" t="s">
        <v>121</v>
      </c>
      <c r="AN70" s="66">
        <v>113.73903426814887</v>
      </c>
      <c r="AO70" s="67">
        <v>1265199.8184992457</v>
      </c>
      <c r="AP70" s="68">
        <v>3.5959231926878967</v>
      </c>
      <c r="AQ70" s="14">
        <v>215</v>
      </c>
      <c r="AR70" s="14">
        <v>69</v>
      </c>
    </row>
    <row r="71" spans="1:44" ht="9">
      <c r="A71" s="69" t="s">
        <v>125</v>
      </c>
      <c r="B71" s="70" t="s">
        <v>121</v>
      </c>
      <c r="C71" s="71">
        <v>133</v>
      </c>
      <c r="D71" s="72">
        <v>186.9081361482814</v>
      </c>
      <c r="E71" s="73">
        <v>2225.8928571428573</v>
      </c>
      <c r="F71" s="74">
        <v>831.5739329268399</v>
      </c>
      <c r="G71" s="75"/>
      <c r="H71" s="76"/>
      <c r="I71" s="76">
        <v>1.029692559342269</v>
      </c>
      <c r="J71" s="76"/>
      <c r="K71" s="76">
        <v>1.042937265345787</v>
      </c>
      <c r="L71" s="77">
        <v>1.08763814810766</v>
      </c>
      <c r="M71" s="78">
        <v>0.82269</v>
      </c>
      <c r="N71" s="79">
        <v>1.64538</v>
      </c>
      <c r="O71" s="80">
        <v>12.547721965081085</v>
      </c>
      <c r="P71" s="78">
        <v>0</v>
      </c>
      <c r="Q71" s="79">
        <v>0</v>
      </c>
      <c r="R71" s="79">
        <v>32.3731226699092</v>
      </c>
      <c r="S71" s="81">
        <v>32.3731226699092</v>
      </c>
      <c r="T71" s="78">
        <v>0</v>
      </c>
      <c r="U71" s="82" t="s">
        <v>49</v>
      </c>
      <c r="V71" s="82">
        <v>0</v>
      </c>
      <c r="W71" s="83" t="s">
        <v>49</v>
      </c>
      <c r="X71" s="82">
        <v>42.344219267103654</v>
      </c>
      <c r="Y71" s="82">
        <v>1.3080054</v>
      </c>
      <c r="Z71" s="80">
        <v>42.344219267103654</v>
      </c>
      <c r="AA71" s="75">
        <v>21.178189352446648</v>
      </c>
      <c r="AB71" s="76">
        <v>10.589094676223324</v>
      </c>
      <c r="AC71" s="84">
        <v>0.0847127574097866</v>
      </c>
      <c r="AD71" s="85">
        <v>378861.72358974034</v>
      </c>
      <c r="AE71" s="86">
        <v>4.4706779946930855</v>
      </c>
      <c r="AF71" s="87"/>
      <c r="AG71" s="88" t="s">
        <v>125</v>
      </c>
      <c r="AH71" s="60" t="s">
        <v>122</v>
      </c>
      <c r="AI71" s="61">
        <v>68</v>
      </c>
      <c r="AJ71" s="62">
        <v>68</v>
      </c>
      <c r="AL71" s="64" t="s">
        <v>125</v>
      </c>
      <c r="AM71" s="65" t="s">
        <v>121</v>
      </c>
      <c r="AN71" s="66">
        <v>42.344219267103654</v>
      </c>
      <c r="AO71" s="67">
        <v>378861.72358974034</v>
      </c>
      <c r="AP71" s="68">
        <v>4.4706779946930855</v>
      </c>
      <c r="AQ71" s="14">
        <v>133</v>
      </c>
      <c r="AR71" s="96">
        <v>70</v>
      </c>
    </row>
    <row r="72" spans="1:44" ht="9">
      <c r="A72" s="69" t="s">
        <v>126</v>
      </c>
      <c r="B72" s="70" t="s">
        <v>121</v>
      </c>
      <c r="C72" s="71">
        <v>108</v>
      </c>
      <c r="D72" s="72">
        <v>203.36499039546158</v>
      </c>
      <c r="E72" s="73">
        <v>2932.7586206896553</v>
      </c>
      <c r="F72" s="74">
        <v>4017.8976172026305</v>
      </c>
      <c r="G72" s="75"/>
      <c r="H72" s="76"/>
      <c r="I72" s="76">
        <v>1.0262921598080432</v>
      </c>
      <c r="J72" s="76"/>
      <c r="K72" s="76">
        <v>1.0411091121741507</v>
      </c>
      <c r="L72" s="77">
        <v>1.0911163264097636</v>
      </c>
      <c r="M72" s="78">
        <v>1.4554799999999999</v>
      </c>
      <c r="N72" s="79">
        <v>3.42436</v>
      </c>
      <c r="O72" s="80">
        <v>19.941980801427295</v>
      </c>
      <c r="P72" s="78">
        <v>0</v>
      </c>
      <c r="Q72" s="79">
        <v>5.321875924069297</v>
      </c>
      <c r="R72" s="79">
        <v>24.852973978401995</v>
      </c>
      <c r="S72" s="81">
        <v>30.17484990247129</v>
      </c>
      <c r="T72" s="78">
        <v>0</v>
      </c>
      <c r="U72" s="82" t="s">
        <v>49</v>
      </c>
      <c r="V72" s="82">
        <v>10.765460755677895</v>
      </c>
      <c r="W72" s="83">
        <v>2.0228695500000002</v>
      </c>
      <c r="X72" s="82">
        <v>32.50782416980929</v>
      </c>
      <c r="Y72" s="82">
        <v>1.3080053999999999</v>
      </c>
      <c r="Z72" s="80">
        <v>43.27328492548718</v>
      </c>
      <c r="AA72" s="75">
        <v>22.236686209596638</v>
      </c>
      <c r="AB72" s="76">
        <v>11.118343104798319</v>
      </c>
      <c r="AC72" s="84">
        <v>0.08894674483838655</v>
      </c>
      <c r="AD72" s="85">
        <v>513827.24803400494</v>
      </c>
      <c r="AE72" s="86">
        <v>3.368703009897472</v>
      </c>
      <c r="AF72" s="87"/>
      <c r="AG72" s="88" t="s">
        <v>126</v>
      </c>
      <c r="AH72" s="60" t="s">
        <v>122</v>
      </c>
      <c r="AI72" s="61">
        <v>69</v>
      </c>
      <c r="AJ72" s="62">
        <v>69</v>
      </c>
      <c r="AL72" s="64" t="s">
        <v>126</v>
      </c>
      <c r="AM72" s="65" t="s">
        <v>121</v>
      </c>
      <c r="AN72" s="66">
        <v>43.27328492548718</v>
      </c>
      <c r="AO72" s="67">
        <v>513827.24803400494</v>
      </c>
      <c r="AP72" s="68">
        <v>3.368703009897472</v>
      </c>
      <c r="AQ72" s="14">
        <v>108</v>
      </c>
      <c r="AR72" s="14">
        <v>71</v>
      </c>
    </row>
    <row r="73" spans="1:44" ht="9">
      <c r="A73" s="69" t="s">
        <v>127</v>
      </c>
      <c r="B73" s="70" t="s">
        <v>121</v>
      </c>
      <c r="C73" s="71">
        <v>98</v>
      </c>
      <c r="D73" s="72">
        <v>126.66793240277221</v>
      </c>
      <c r="E73" s="73">
        <v>5007.1599045346065</v>
      </c>
      <c r="F73" s="74">
        <v>7019.838095852407</v>
      </c>
      <c r="G73" s="75">
        <v>1.02</v>
      </c>
      <c r="H73" s="76">
        <v>1.05</v>
      </c>
      <c r="I73" s="76">
        <v>1.06</v>
      </c>
      <c r="J73" s="76">
        <v>1.09</v>
      </c>
      <c r="K73" s="76">
        <v>1.08</v>
      </c>
      <c r="L73" s="77">
        <v>1.171363636363636</v>
      </c>
      <c r="M73" s="78">
        <v>8.673924</v>
      </c>
      <c r="N73" s="79">
        <v>28.473376800000004</v>
      </c>
      <c r="O73" s="80">
        <v>35.04761500974125</v>
      </c>
      <c r="P73" s="78">
        <v>13.480712898895916</v>
      </c>
      <c r="Q73" s="79">
        <v>9.547087705997818</v>
      </c>
      <c r="R73" s="79">
        <v>14.981082217662362</v>
      </c>
      <c r="S73" s="81">
        <v>38.008882822556096</v>
      </c>
      <c r="T73" s="78">
        <v>49.36640433753909</v>
      </c>
      <c r="U73" s="82">
        <v>3.6620024999999994</v>
      </c>
      <c r="V73" s="82">
        <v>19.312513011642338</v>
      </c>
      <c r="W73" s="83">
        <v>2.02286955</v>
      </c>
      <c r="X73" s="82">
        <v>19.595336438546344</v>
      </c>
      <c r="Y73" s="82">
        <v>1.3080053999999999</v>
      </c>
      <c r="Z73" s="80">
        <v>88.27425378772777</v>
      </c>
      <c r="AA73" s="75">
        <v>62.86558324094038</v>
      </c>
      <c r="AB73" s="76">
        <v>31.432791620470194</v>
      </c>
      <c r="AC73" s="84">
        <v>0.2514623329637616</v>
      </c>
      <c r="AD73" s="85">
        <v>810248.9943765515</v>
      </c>
      <c r="AE73" s="86">
        <v>4.357882794073723</v>
      </c>
      <c r="AF73" s="87"/>
      <c r="AG73" s="88" t="s">
        <v>127</v>
      </c>
      <c r="AH73" s="60" t="s">
        <v>122</v>
      </c>
      <c r="AI73" s="6">
        <v>70</v>
      </c>
      <c r="AJ73" s="62">
        <v>70</v>
      </c>
      <c r="AL73" s="64" t="s">
        <v>127</v>
      </c>
      <c r="AM73" s="65" t="s">
        <v>121</v>
      </c>
      <c r="AN73" s="66">
        <v>88.27425378772777</v>
      </c>
      <c r="AO73" s="67">
        <v>810248.9943765515</v>
      </c>
      <c r="AP73" s="68">
        <v>4.357882794073723</v>
      </c>
      <c r="AQ73" s="14">
        <v>98</v>
      </c>
      <c r="AR73" s="14">
        <v>72</v>
      </c>
    </row>
    <row r="74" spans="1:44" ht="9">
      <c r="A74" s="69" t="s">
        <v>128</v>
      </c>
      <c r="B74" s="70" t="s">
        <v>121</v>
      </c>
      <c r="C74" s="71">
        <v>96</v>
      </c>
      <c r="D74" s="72">
        <v>146.22980401587114</v>
      </c>
      <c r="E74" s="73">
        <v>2758.6750788643535</v>
      </c>
      <c r="F74" s="74">
        <v>3403.155232554738</v>
      </c>
      <c r="G74" s="75"/>
      <c r="H74" s="76"/>
      <c r="I74" s="76">
        <v>1.026726083777521</v>
      </c>
      <c r="J74" s="76"/>
      <c r="K74" s="76">
        <v>1.0400749771210875</v>
      </c>
      <c r="L74" s="77">
        <v>1.0851274921556247</v>
      </c>
      <c r="M74" s="78">
        <v>4.924151999999999</v>
      </c>
      <c r="N74" s="79">
        <v>9.848303999999999</v>
      </c>
      <c r="O74" s="80">
        <v>20.04683040412094</v>
      </c>
      <c r="P74" s="78">
        <v>0</v>
      </c>
      <c r="Q74" s="79">
        <v>0</v>
      </c>
      <c r="R74" s="79">
        <v>35.683358119335274</v>
      </c>
      <c r="S74" s="81">
        <v>35.683358119335274</v>
      </c>
      <c r="T74" s="78">
        <v>0</v>
      </c>
      <c r="U74" s="82" t="s">
        <v>49</v>
      </c>
      <c r="V74" s="82">
        <v>0</v>
      </c>
      <c r="W74" s="83" t="s">
        <v>49</v>
      </c>
      <c r="X74" s="82">
        <v>46.67402511022438</v>
      </c>
      <c r="Y74" s="82">
        <v>1.3080053999999999</v>
      </c>
      <c r="Z74" s="80">
        <v>46.67402511022438</v>
      </c>
      <c r="AA74" s="75">
        <v>30.829583700388085</v>
      </c>
      <c r="AB74" s="76">
        <v>15.414791850194042</v>
      </c>
      <c r="AC74" s="84">
        <v>0.12331833480155234</v>
      </c>
      <c r="AD74" s="85">
        <v>311813.6829285102</v>
      </c>
      <c r="AE74" s="86">
        <v>5.987424884228108</v>
      </c>
      <c r="AF74" s="87"/>
      <c r="AG74" s="88" t="s">
        <v>128</v>
      </c>
      <c r="AH74" s="60" t="s">
        <v>122</v>
      </c>
      <c r="AI74" s="6">
        <v>71</v>
      </c>
      <c r="AJ74" s="62">
        <v>71</v>
      </c>
      <c r="AL74" s="64" t="s">
        <v>128</v>
      </c>
      <c r="AM74" s="65" t="s">
        <v>121</v>
      </c>
      <c r="AN74" s="66">
        <v>46.67402511022438</v>
      </c>
      <c r="AO74" s="67">
        <v>311813.6829285102</v>
      </c>
      <c r="AP74" s="68">
        <v>5.987424884228108</v>
      </c>
      <c r="AQ74" s="14">
        <v>96</v>
      </c>
      <c r="AR74" s="14">
        <v>73</v>
      </c>
    </row>
    <row r="75" spans="1:44" ht="9">
      <c r="A75" s="69" t="s">
        <v>129</v>
      </c>
      <c r="B75" s="70" t="s">
        <v>121</v>
      </c>
      <c r="C75" s="71">
        <v>70</v>
      </c>
      <c r="D75" s="72">
        <v>90.47709457340872</v>
      </c>
      <c r="E75" s="73">
        <v>3181.556195965418</v>
      </c>
      <c r="F75" s="74">
        <v>4875.872063912408</v>
      </c>
      <c r="G75" s="75"/>
      <c r="H75" s="76"/>
      <c r="I75" s="76">
        <v>1.0247628063102705</v>
      </c>
      <c r="J75" s="76"/>
      <c r="K75" s="76">
        <v>1.0373017882251934</v>
      </c>
      <c r="L75" s="77">
        <v>1.0796208521880581</v>
      </c>
      <c r="M75" s="78">
        <v>2.617</v>
      </c>
      <c r="N75" s="79">
        <v>7.0062999999999995</v>
      </c>
      <c r="O75" s="80">
        <v>14.040997192747536</v>
      </c>
      <c r="P75" s="78">
        <v>0</v>
      </c>
      <c r="Q75" s="79">
        <v>6.322174271438205</v>
      </c>
      <c r="R75" s="79">
        <v>12.348626460214204</v>
      </c>
      <c r="S75" s="81">
        <v>18.67080073165241</v>
      </c>
      <c r="T75" s="78">
        <v>0</v>
      </c>
      <c r="U75" s="82" t="s">
        <v>49</v>
      </c>
      <c r="V75" s="82">
        <v>12.788933823485777</v>
      </c>
      <c r="W75" s="83">
        <v>2.02286955</v>
      </c>
      <c r="X75" s="82">
        <v>16.152070092543063</v>
      </c>
      <c r="Y75" s="82">
        <v>1.3080053999999999</v>
      </c>
      <c r="Z75" s="80">
        <v>28.94100391602884</v>
      </c>
      <c r="AA75" s="75">
        <v>28.854963001878183</v>
      </c>
      <c r="AB75" s="76">
        <v>14.427481500939091</v>
      </c>
      <c r="AC75" s="84">
        <v>0.11541985200751273</v>
      </c>
      <c r="AD75" s="85">
        <v>290443.0785354191</v>
      </c>
      <c r="AE75" s="86">
        <v>3.9857729179798005</v>
      </c>
      <c r="AF75" s="87"/>
      <c r="AG75" s="88" t="s">
        <v>129</v>
      </c>
      <c r="AH75" s="60" t="s">
        <v>122</v>
      </c>
      <c r="AI75" s="61">
        <v>72</v>
      </c>
      <c r="AJ75" s="62">
        <v>72</v>
      </c>
      <c r="AL75" s="64" t="s">
        <v>129</v>
      </c>
      <c r="AM75" s="65" t="s">
        <v>121</v>
      </c>
      <c r="AN75" s="66">
        <v>28.94100391602884</v>
      </c>
      <c r="AO75" s="67">
        <v>290443.0785354191</v>
      </c>
      <c r="AP75" s="68">
        <v>3.9857729179798005</v>
      </c>
      <c r="AQ75" s="14">
        <v>70</v>
      </c>
      <c r="AR75" s="14">
        <v>74</v>
      </c>
    </row>
    <row r="76" spans="1:44" s="117" customFormat="1" ht="9">
      <c r="A76" s="97" t="s">
        <v>122</v>
      </c>
      <c r="B76" s="98"/>
      <c r="C76" s="99">
        <f>SUM(C68:C75)</f>
        <v>3246</v>
      </c>
      <c r="D76" s="124">
        <f>SUM(D68:D75)</f>
        <v>5047.833549880897</v>
      </c>
      <c r="E76" s="101"/>
      <c r="F76" s="124"/>
      <c r="G76" s="101"/>
      <c r="H76" s="99"/>
      <c r="I76" s="99"/>
      <c r="J76" s="99"/>
      <c r="K76" s="99"/>
      <c r="L76" s="124"/>
      <c r="M76" s="103">
        <f aca="true" t="shared" si="5" ref="M76:Z76">SUM(M68:M75)</f>
        <v>126.02681199999996</v>
      </c>
      <c r="N76" s="107">
        <f t="shared" si="5"/>
        <v>432.8562444915404</v>
      </c>
      <c r="O76" s="125">
        <f t="shared" si="5"/>
        <v>1111.3580024417984</v>
      </c>
      <c r="P76" s="103">
        <f t="shared" si="5"/>
        <v>1033.7901018115538</v>
      </c>
      <c r="Q76" s="107">
        <f t="shared" si="5"/>
        <v>1777.1813910102674</v>
      </c>
      <c r="R76" s="107">
        <f t="shared" si="5"/>
        <v>1856.9549499012476</v>
      </c>
      <c r="S76" s="126">
        <f t="shared" si="5"/>
        <v>4667.926442723069</v>
      </c>
      <c r="T76" s="103">
        <f t="shared" si="5"/>
        <v>4562.37961060929</v>
      </c>
      <c r="U76" s="107">
        <f t="shared" si="5"/>
        <v>11.934283047375</v>
      </c>
      <c r="V76" s="107">
        <f t="shared" si="5"/>
        <v>4119.252993279314</v>
      </c>
      <c r="W76" s="107">
        <f t="shared" si="5"/>
        <v>10.42789253025</v>
      </c>
      <c r="X76" s="107">
        <f t="shared" si="5"/>
        <v>2735.2485067345615</v>
      </c>
      <c r="Y76" s="107">
        <f t="shared" si="5"/>
        <v>10.666784037</v>
      </c>
      <c r="Z76" s="125">
        <f t="shared" si="5"/>
        <v>11416.881110623164</v>
      </c>
      <c r="AA76" s="108">
        <f>Z76*1000000/((C76+D76)/4)/1000/25</f>
        <v>220.248087535581</v>
      </c>
      <c r="AB76" s="127">
        <f>Z76*1000000/((C76+D76)/2)/1000/25</f>
        <v>110.1240437677905</v>
      </c>
      <c r="AC76" s="113">
        <f>AA76/250</f>
        <v>0.880992350142324</v>
      </c>
      <c r="AD76" s="111">
        <v>169043567.2979876</v>
      </c>
      <c r="AE76" s="112">
        <v>2.7015239427591227</v>
      </c>
      <c r="AF76" s="113"/>
      <c r="AG76" s="114" t="s">
        <v>122</v>
      </c>
      <c r="AH76" s="114" t="s">
        <v>122</v>
      </c>
      <c r="AI76" s="135">
        <v>73</v>
      </c>
      <c r="AJ76" s="116">
        <v>73</v>
      </c>
      <c r="AL76" s="118"/>
      <c r="AM76" s="119"/>
      <c r="AN76" s="120">
        <v>11416.881110623164</v>
      </c>
      <c r="AO76" s="121">
        <v>169043567.2979876</v>
      </c>
      <c r="AP76" s="122">
        <v>2.7015239427591227</v>
      </c>
      <c r="AQ76" s="123"/>
      <c r="AR76" s="130">
        <v>75</v>
      </c>
    </row>
    <row r="77" spans="1:44" ht="9">
      <c r="A77" s="69" t="s">
        <v>130</v>
      </c>
      <c r="B77" s="70" t="s">
        <v>131</v>
      </c>
      <c r="C77" s="71">
        <v>880</v>
      </c>
      <c r="D77" s="72">
        <v>989.3212557090588</v>
      </c>
      <c r="E77" s="73">
        <v>5450.136104924523</v>
      </c>
      <c r="F77" s="74">
        <v>5215.27837007272</v>
      </c>
      <c r="G77" s="75">
        <v>1.03</v>
      </c>
      <c r="H77" s="76">
        <v>1.07</v>
      </c>
      <c r="I77" s="76">
        <v>1.08</v>
      </c>
      <c r="J77" s="76">
        <v>1.12</v>
      </c>
      <c r="K77" s="76">
        <v>1.11</v>
      </c>
      <c r="L77" s="77">
        <v>1.227629370629371</v>
      </c>
      <c r="M77" s="78">
        <v>43.33817</v>
      </c>
      <c r="N77" s="79">
        <v>138.41536328767123</v>
      </c>
      <c r="O77" s="80">
        <v>184.29906592639742</v>
      </c>
      <c r="P77" s="78">
        <v>183.57821928367653</v>
      </c>
      <c r="Q77" s="79">
        <v>0</v>
      </c>
      <c r="R77" s="79">
        <v>334.6078610834887</v>
      </c>
      <c r="S77" s="81">
        <v>518.1860803671652</v>
      </c>
      <c r="T77" s="78">
        <v>740.3446699700661</v>
      </c>
      <c r="U77" s="82">
        <v>4.0328568</v>
      </c>
      <c r="V77" s="82">
        <v>0</v>
      </c>
      <c r="W77" s="83" t="s">
        <v>49</v>
      </c>
      <c r="X77" s="82">
        <v>481.99201280627483</v>
      </c>
      <c r="Y77" s="82">
        <v>1.4404682880000002</v>
      </c>
      <c r="Z77" s="80">
        <v>1222.336682776341</v>
      </c>
      <c r="AA77" s="75">
        <v>104.62293126283998</v>
      </c>
      <c r="AB77" s="76">
        <v>52.311465631419985</v>
      </c>
      <c r="AC77" s="84">
        <v>0.4184917250513599</v>
      </c>
      <c r="AD77" s="85">
        <v>9103843.195458766</v>
      </c>
      <c r="AE77" s="86">
        <v>5.370640317645517</v>
      </c>
      <c r="AF77" s="87"/>
      <c r="AG77" s="88" t="s">
        <v>130</v>
      </c>
      <c r="AH77" s="60" t="s">
        <v>132</v>
      </c>
      <c r="AI77" s="6">
        <v>74</v>
      </c>
      <c r="AJ77" s="62">
        <v>74</v>
      </c>
      <c r="AL77" s="64" t="s">
        <v>130</v>
      </c>
      <c r="AM77" s="65" t="s">
        <v>131</v>
      </c>
      <c r="AN77" s="66">
        <v>1222.336682776341</v>
      </c>
      <c r="AO77" s="67">
        <v>9103843.195458766</v>
      </c>
      <c r="AP77" s="68">
        <v>5.370640317645517</v>
      </c>
      <c r="AQ77" s="14">
        <v>880</v>
      </c>
      <c r="AR77" s="14">
        <v>76</v>
      </c>
    </row>
    <row r="78" spans="1:44" ht="9">
      <c r="A78" s="69" t="s">
        <v>133</v>
      </c>
      <c r="B78" s="70" t="s">
        <v>131</v>
      </c>
      <c r="C78" s="71">
        <v>861</v>
      </c>
      <c r="D78" s="72">
        <v>1017.9415322952641</v>
      </c>
      <c r="E78" s="73">
        <v>5103.158430973001</v>
      </c>
      <c r="F78" s="74">
        <v>5007.149505416001</v>
      </c>
      <c r="G78" s="75">
        <v>1.05</v>
      </c>
      <c r="H78" s="76">
        <v>1.15</v>
      </c>
      <c r="I78" s="76">
        <v>1.19</v>
      </c>
      <c r="J78" s="76">
        <v>1.3</v>
      </c>
      <c r="K78" s="76">
        <v>1.29</v>
      </c>
      <c r="L78" s="77">
        <v>1.6206503496503508</v>
      </c>
      <c r="M78" s="78">
        <v>35.29542</v>
      </c>
      <c r="N78" s="79">
        <v>107.30028950819673</v>
      </c>
      <c r="O78" s="80">
        <v>187.69582660277615</v>
      </c>
      <c r="P78" s="78">
        <v>76.30604799869684</v>
      </c>
      <c r="Q78" s="79">
        <v>176.9903269781536</v>
      </c>
      <c r="R78" s="79">
        <v>301.1357845425425</v>
      </c>
      <c r="S78" s="81">
        <v>554.4321595193929</v>
      </c>
      <c r="T78" s="78">
        <v>307.7313645526709</v>
      </c>
      <c r="U78" s="82">
        <v>4.032856799999999</v>
      </c>
      <c r="V78" s="82">
        <v>394.28619669642416</v>
      </c>
      <c r="W78" s="83">
        <v>2.2277273760000003</v>
      </c>
      <c r="X78" s="82">
        <v>433.77654801553314</v>
      </c>
      <c r="Y78" s="82">
        <v>1.4404682880000002</v>
      </c>
      <c r="Z78" s="80">
        <v>1135.794109264628</v>
      </c>
      <c r="AA78" s="75">
        <v>96.71778198459833</v>
      </c>
      <c r="AB78" s="76">
        <v>48.358890992299166</v>
      </c>
      <c r="AC78" s="84">
        <v>0.38687112793839334</v>
      </c>
      <c r="AD78" s="85">
        <v>38235129.27623141</v>
      </c>
      <c r="AE78" s="86">
        <v>1.1882204985462794</v>
      </c>
      <c r="AF78" s="87"/>
      <c r="AG78" s="88" t="s">
        <v>133</v>
      </c>
      <c r="AH78" s="60" t="s">
        <v>132</v>
      </c>
      <c r="AI78" s="6">
        <v>75</v>
      </c>
      <c r="AJ78" s="62">
        <v>75</v>
      </c>
      <c r="AL78" s="64" t="s">
        <v>133</v>
      </c>
      <c r="AM78" s="65" t="s">
        <v>131</v>
      </c>
      <c r="AN78" s="66">
        <v>1135.794109264628</v>
      </c>
      <c r="AO78" s="67">
        <v>38235129.27623141</v>
      </c>
      <c r="AP78" s="68">
        <v>1.1882204985462794</v>
      </c>
      <c r="AQ78" s="14">
        <v>861</v>
      </c>
      <c r="AR78" s="14">
        <v>77</v>
      </c>
    </row>
    <row r="79" spans="1:44" ht="9">
      <c r="A79" s="69" t="s">
        <v>134</v>
      </c>
      <c r="B79" s="70" t="s">
        <v>131</v>
      </c>
      <c r="C79" s="71">
        <v>553</v>
      </c>
      <c r="D79" s="72">
        <v>610.6127623314655</v>
      </c>
      <c r="E79" s="73">
        <v>5437.725270324389</v>
      </c>
      <c r="F79" s="74">
        <v>5839.35812260427</v>
      </c>
      <c r="G79" s="75">
        <v>1.03</v>
      </c>
      <c r="H79" s="76">
        <v>1.08</v>
      </c>
      <c r="I79" s="76">
        <v>1.09</v>
      </c>
      <c r="J79" s="76">
        <v>1.14</v>
      </c>
      <c r="K79" s="76">
        <v>1.13</v>
      </c>
      <c r="L79" s="77">
        <v>1.2738951048951037</v>
      </c>
      <c r="M79" s="78">
        <v>24.43151</v>
      </c>
      <c r="N79" s="79">
        <v>65.74783345454546</v>
      </c>
      <c r="O79" s="80">
        <v>109.4428825582723</v>
      </c>
      <c r="P79" s="78">
        <v>25.284951099883607</v>
      </c>
      <c r="Q79" s="79">
        <v>92.17714702427108</v>
      </c>
      <c r="R79" s="79">
        <v>247.73954514928258</v>
      </c>
      <c r="S79" s="81">
        <v>365.2016432734373</v>
      </c>
      <c r="T79" s="78">
        <v>101.97058698083308</v>
      </c>
      <c r="U79" s="82">
        <v>4.032856799999999</v>
      </c>
      <c r="V79" s="82">
        <v>205.34555386754562</v>
      </c>
      <c r="W79" s="83">
        <v>2.227727376</v>
      </c>
      <c r="X79" s="82">
        <v>356.86095847108584</v>
      </c>
      <c r="Y79" s="82">
        <v>1.4404682880000002</v>
      </c>
      <c r="Z79" s="80">
        <v>664.1770993194646</v>
      </c>
      <c r="AA79" s="75">
        <v>91.32620346840339</v>
      </c>
      <c r="AB79" s="76">
        <v>45.66310173420169</v>
      </c>
      <c r="AC79" s="84">
        <v>0.3653048138736135</v>
      </c>
      <c r="AD79" s="85">
        <v>6608928.5675220145</v>
      </c>
      <c r="AE79" s="86">
        <v>4.019877609713639</v>
      </c>
      <c r="AF79" s="87"/>
      <c r="AG79" s="88" t="s">
        <v>134</v>
      </c>
      <c r="AH79" s="60" t="s">
        <v>132</v>
      </c>
      <c r="AI79" s="61">
        <v>76</v>
      </c>
      <c r="AJ79" s="62">
        <v>76</v>
      </c>
      <c r="AL79" s="64" t="s">
        <v>134</v>
      </c>
      <c r="AM79" s="65" t="s">
        <v>131</v>
      </c>
      <c r="AN79" s="66">
        <v>664.1770993194646</v>
      </c>
      <c r="AO79" s="67">
        <v>6608928.5675220145</v>
      </c>
      <c r="AP79" s="68">
        <v>4.019877609713639</v>
      </c>
      <c r="AQ79" s="14">
        <v>553</v>
      </c>
      <c r="AR79" s="14">
        <v>78</v>
      </c>
    </row>
    <row r="80" spans="1:44" ht="9">
      <c r="A80" s="69" t="s">
        <v>135</v>
      </c>
      <c r="B80" s="70" t="s">
        <v>131</v>
      </c>
      <c r="C80" s="71">
        <v>194</v>
      </c>
      <c r="D80" s="72">
        <v>216.31617442982986</v>
      </c>
      <c r="E80" s="73">
        <v>5025.396825396825</v>
      </c>
      <c r="F80" s="74">
        <v>5747.439236111117</v>
      </c>
      <c r="G80" s="75"/>
      <c r="H80" s="76"/>
      <c r="I80" s="76">
        <v>1.0309197495669866</v>
      </c>
      <c r="J80" s="76"/>
      <c r="K80" s="76">
        <v>1.046251794636576</v>
      </c>
      <c r="L80" s="77">
        <v>1.0979974467464393</v>
      </c>
      <c r="M80" s="78">
        <v>5.63993</v>
      </c>
      <c r="N80" s="79">
        <v>12.593620000000001</v>
      </c>
      <c r="O80" s="80">
        <v>34.52359807650807</v>
      </c>
      <c r="P80" s="78">
        <v>0</v>
      </c>
      <c r="Q80" s="79">
        <v>9.291828981595648</v>
      </c>
      <c r="R80" s="79">
        <v>70.48722507419953</v>
      </c>
      <c r="S80" s="81">
        <v>79.77905405579517</v>
      </c>
      <c r="T80" s="78">
        <v>0</v>
      </c>
      <c r="U80" s="82" t="s">
        <v>49</v>
      </c>
      <c r="V80" s="82">
        <v>18.7752034425495</v>
      </c>
      <c r="W80" s="83">
        <v>2.0206144</v>
      </c>
      <c r="X80" s="82">
        <v>92.09488655646518</v>
      </c>
      <c r="Y80" s="82">
        <v>1.3065472</v>
      </c>
      <c r="Z80" s="80">
        <v>110.87008999901468</v>
      </c>
      <c r="AA80" s="75">
        <v>43.23303711946656</v>
      </c>
      <c r="AB80" s="76">
        <v>21.61651855973328</v>
      </c>
      <c r="AC80" s="84">
        <v>0.17293214847786623</v>
      </c>
      <c r="AD80" s="85">
        <v>797489.5926845607</v>
      </c>
      <c r="AE80" s="86">
        <v>5.5609548270490485</v>
      </c>
      <c r="AF80" s="87"/>
      <c r="AG80" s="88" t="s">
        <v>135</v>
      </c>
      <c r="AH80" s="60" t="s">
        <v>132</v>
      </c>
      <c r="AI80" s="61">
        <v>77</v>
      </c>
      <c r="AJ80" s="62">
        <v>77</v>
      </c>
      <c r="AL80" s="64" t="s">
        <v>135</v>
      </c>
      <c r="AM80" s="65" t="s">
        <v>131</v>
      </c>
      <c r="AN80" s="66">
        <v>110.87008999901468</v>
      </c>
      <c r="AO80" s="67">
        <v>797489.5926845607</v>
      </c>
      <c r="AP80" s="68">
        <v>5.5609548270490485</v>
      </c>
      <c r="AQ80" s="14">
        <v>194</v>
      </c>
      <c r="AR80" s="14">
        <v>79</v>
      </c>
    </row>
    <row r="81" spans="1:44" ht="9">
      <c r="A81" s="69" t="s">
        <v>136</v>
      </c>
      <c r="B81" s="70" t="s">
        <v>131</v>
      </c>
      <c r="C81" s="71">
        <v>192</v>
      </c>
      <c r="D81" s="72">
        <v>214.08611077591408</v>
      </c>
      <c r="E81" s="73">
        <v>4214.640198511166</v>
      </c>
      <c r="F81" s="74">
        <v>4462.8522383493655</v>
      </c>
      <c r="G81" s="75"/>
      <c r="H81" s="76"/>
      <c r="I81" s="76">
        <v>1.0312569169170485</v>
      </c>
      <c r="J81" s="76"/>
      <c r="K81" s="76">
        <v>1.0461608093664039</v>
      </c>
      <c r="L81" s="77">
        <v>1.0964614463829783</v>
      </c>
      <c r="M81" s="78">
        <v>6.1402</v>
      </c>
      <c r="N81" s="79">
        <v>22.901961363636367</v>
      </c>
      <c r="O81" s="80">
        <v>32.90070681304875</v>
      </c>
      <c r="P81" s="78">
        <v>33.96433527102716</v>
      </c>
      <c r="Q81" s="79">
        <v>0</v>
      </c>
      <c r="R81" s="79">
        <v>11.55173606067531</v>
      </c>
      <c r="S81" s="81">
        <v>45.51607133170247</v>
      </c>
      <c r="T81" s="78">
        <v>124.23882127459567</v>
      </c>
      <c r="U81" s="82">
        <v>3.65792</v>
      </c>
      <c r="V81" s="82">
        <v>0</v>
      </c>
      <c r="W81" s="83" t="s">
        <v>49</v>
      </c>
      <c r="X81" s="82">
        <v>15.092888405214355</v>
      </c>
      <c r="Y81" s="82">
        <v>1.3065471999999998</v>
      </c>
      <c r="Z81" s="80">
        <v>139.33170967981002</v>
      </c>
      <c r="AA81" s="75">
        <v>54.89740465679541</v>
      </c>
      <c r="AB81" s="76">
        <v>27.448702328397705</v>
      </c>
      <c r="AC81" s="84">
        <v>0.21958961862718163</v>
      </c>
      <c r="AD81" s="85">
        <v>802294.3338946284</v>
      </c>
      <c r="AE81" s="86">
        <v>6.9466630284396125</v>
      </c>
      <c r="AF81" s="87"/>
      <c r="AG81" s="88" t="s">
        <v>136</v>
      </c>
      <c r="AH81" s="60" t="s">
        <v>132</v>
      </c>
      <c r="AI81" s="6">
        <v>78</v>
      </c>
      <c r="AJ81" s="62">
        <v>78</v>
      </c>
      <c r="AL81" s="64" t="s">
        <v>136</v>
      </c>
      <c r="AM81" s="65" t="s">
        <v>131</v>
      </c>
      <c r="AN81" s="66">
        <v>139.33170967981002</v>
      </c>
      <c r="AO81" s="67">
        <v>802294.3338946284</v>
      </c>
      <c r="AP81" s="68">
        <v>6.9466630284396125</v>
      </c>
      <c r="AQ81" s="14">
        <v>192</v>
      </c>
      <c r="AR81" s="96">
        <v>80</v>
      </c>
    </row>
    <row r="82" spans="1:44" ht="9">
      <c r="A82" s="69" t="s">
        <v>137</v>
      </c>
      <c r="B82" s="70" t="s">
        <v>131</v>
      </c>
      <c r="C82" s="71">
        <v>157</v>
      </c>
      <c r="D82" s="72">
        <v>185.61767778206325</v>
      </c>
      <c r="E82" s="73">
        <v>4406.067677946325</v>
      </c>
      <c r="F82" s="74">
        <v>4708.058941482461</v>
      </c>
      <c r="G82" s="75"/>
      <c r="H82" s="76"/>
      <c r="I82" s="76">
        <v>1.0298604024545235</v>
      </c>
      <c r="J82" s="76"/>
      <c r="K82" s="76">
        <v>1.044393838170958</v>
      </c>
      <c r="L82" s="77">
        <v>1.0934441837139248</v>
      </c>
      <c r="M82" s="78">
        <v>8.7149</v>
      </c>
      <c r="N82" s="79">
        <v>29.853269473684207</v>
      </c>
      <c r="O82" s="80">
        <v>36.3668526794915</v>
      </c>
      <c r="P82" s="78">
        <v>13.214098793913577</v>
      </c>
      <c r="Q82" s="79">
        <v>20.9635372665082</v>
      </c>
      <c r="R82" s="79">
        <v>20.602855605013215</v>
      </c>
      <c r="S82" s="81">
        <v>54.780491665434994</v>
      </c>
      <c r="T82" s="78">
        <v>48.336116260232345</v>
      </c>
      <c r="U82" s="82">
        <v>3.6579199999999994</v>
      </c>
      <c r="V82" s="82">
        <v>42.359225275643105</v>
      </c>
      <c r="W82" s="83">
        <v>2.0206144</v>
      </c>
      <c r="X82" s="82">
        <v>26.918603302734322</v>
      </c>
      <c r="Y82" s="82">
        <v>1.3065472</v>
      </c>
      <c r="Z82" s="80">
        <v>117.61394483860978</v>
      </c>
      <c r="AA82" s="75">
        <v>54.92486930621167</v>
      </c>
      <c r="AB82" s="76">
        <v>27.462434653105834</v>
      </c>
      <c r="AC82" s="84">
        <v>0.21969947722484667</v>
      </c>
      <c r="AD82" s="85">
        <v>793712.6964715467</v>
      </c>
      <c r="AE82" s="86">
        <v>5.927280506483673</v>
      </c>
      <c r="AF82" s="87"/>
      <c r="AG82" s="88" t="s">
        <v>137</v>
      </c>
      <c r="AH82" s="60" t="s">
        <v>132</v>
      </c>
      <c r="AI82" s="6">
        <v>79</v>
      </c>
      <c r="AJ82" s="62">
        <v>79</v>
      </c>
      <c r="AL82" s="64" t="s">
        <v>137</v>
      </c>
      <c r="AM82" s="65" t="s">
        <v>131</v>
      </c>
      <c r="AN82" s="66">
        <v>117.61394483860978</v>
      </c>
      <c r="AO82" s="67">
        <v>793712.6964715467</v>
      </c>
      <c r="AP82" s="68">
        <v>5.927280506483673</v>
      </c>
      <c r="AQ82" s="14">
        <v>157</v>
      </c>
      <c r="AR82" s="14">
        <v>81</v>
      </c>
    </row>
    <row r="83" spans="1:44" s="117" customFormat="1" ht="9">
      <c r="A83" s="97" t="s">
        <v>132</v>
      </c>
      <c r="B83" s="98"/>
      <c r="C83" s="99">
        <f>SUM(C77:C82)</f>
        <v>2837</v>
      </c>
      <c r="D83" s="124">
        <f>SUM(D77:D82)</f>
        <v>3233.895513323596</v>
      </c>
      <c r="E83" s="101"/>
      <c r="F83" s="124"/>
      <c r="G83" s="101"/>
      <c r="H83" s="99"/>
      <c r="I83" s="99"/>
      <c r="J83" s="99"/>
      <c r="K83" s="99"/>
      <c r="L83" s="124"/>
      <c r="M83" s="103">
        <f aca="true" t="shared" si="6" ref="M83:Z83">SUM(M77:M82)</f>
        <v>123.56012999999999</v>
      </c>
      <c r="N83" s="107">
        <f t="shared" si="6"/>
        <v>376.812337087734</v>
      </c>
      <c r="O83" s="125">
        <f t="shared" si="6"/>
        <v>585.2289326564942</v>
      </c>
      <c r="P83" s="103">
        <f t="shared" si="6"/>
        <v>332.3476524471977</v>
      </c>
      <c r="Q83" s="107">
        <f t="shared" si="6"/>
        <v>299.4228402505285</v>
      </c>
      <c r="R83" s="107">
        <f t="shared" si="6"/>
        <v>986.1250075152018</v>
      </c>
      <c r="S83" s="126">
        <f t="shared" si="6"/>
        <v>1617.8955002129278</v>
      </c>
      <c r="T83" s="103">
        <f t="shared" si="6"/>
        <v>1322.6215590383981</v>
      </c>
      <c r="U83" s="107">
        <f t="shared" si="6"/>
        <v>19.414410399999998</v>
      </c>
      <c r="V83" s="107">
        <f t="shared" si="6"/>
        <v>660.7661792821623</v>
      </c>
      <c r="W83" s="107">
        <f t="shared" si="6"/>
        <v>8.496683551999999</v>
      </c>
      <c r="X83" s="107">
        <f t="shared" si="6"/>
        <v>1406.7358975573075</v>
      </c>
      <c r="Y83" s="107">
        <f t="shared" si="6"/>
        <v>8.241046464</v>
      </c>
      <c r="Z83" s="125">
        <f t="shared" si="6"/>
        <v>3390.1236358778683</v>
      </c>
      <c r="AA83" s="108">
        <f>Z83*1000000/((C83+D83)/4)/1000/25</f>
        <v>89.3475732781149</v>
      </c>
      <c r="AB83" s="127">
        <f>Z83*1000000/((C83+D83)/2)/1000/25</f>
        <v>44.67378663905745</v>
      </c>
      <c r="AC83" s="113">
        <f>AA83/250</f>
        <v>0.35739029311245957</v>
      </c>
      <c r="AD83" s="111">
        <v>56341397.662262924</v>
      </c>
      <c r="AE83" s="112">
        <v>2.40684383174154</v>
      </c>
      <c r="AF83" s="113"/>
      <c r="AG83" s="114" t="s">
        <v>132</v>
      </c>
      <c r="AH83" s="114" t="s">
        <v>132</v>
      </c>
      <c r="AI83" s="135">
        <v>80</v>
      </c>
      <c r="AJ83" s="116">
        <v>80</v>
      </c>
      <c r="AL83" s="118"/>
      <c r="AM83" s="119"/>
      <c r="AN83" s="120">
        <v>3390.1236358778683</v>
      </c>
      <c r="AO83" s="121">
        <v>56341397.662262924</v>
      </c>
      <c r="AP83" s="122">
        <v>2.40684383174154</v>
      </c>
      <c r="AQ83" s="123"/>
      <c r="AR83" s="123">
        <v>82</v>
      </c>
    </row>
    <row r="84" spans="1:44" ht="9">
      <c r="A84" s="69" t="s">
        <v>138</v>
      </c>
      <c r="B84" s="70" t="s">
        <v>139</v>
      </c>
      <c r="C84" s="71">
        <v>80</v>
      </c>
      <c r="D84" s="72">
        <v>106.65416505691105</v>
      </c>
      <c r="E84" s="73">
        <v>6125.475285171103</v>
      </c>
      <c r="F84" s="74">
        <v>8688.2260261669</v>
      </c>
      <c r="G84" s="75"/>
      <c r="H84" s="76"/>
      <c r="I84" s="76">
        <v>1.025576079262248</v>
      </c>
      <c r="J84" s="76"/>
      <c r="K84" s="76">
        <v>1.0384741938524367</v>
      </c>
      <c r="L84" s="77">
        <v>1.082005330594324</v>
      </c>
      <c r="M84" s="78">
        <v>8.79349</v>
      </c>
      <c r="N84" s="79">
        <v>18.364819999999998</v>
      </c>
      <c r="O84" s="80">
        <v>24.76247133157314</v>
      </c>
      <c r="P84" s="78">
        <v>0</v>
      </c>
      <c r="Q84" s="79">
        <v>1.8668850795695529</v>
      </c>
      <c r="R84" s="79">
        <v>40.34342881106108</v>
      </c>
      <c r="S84" s="81">
        <v>42.21031389063064</v>
      </c>
      <c r="T84" s="78">
        <v>0</v>
      </c>
      <c r="U84" s="82" t="s">
        <v>49</v>
      </c>
      <c r="V84" s="82">
        <v>3.7343639219386624</v>
      </c>
      <c r="W84" s="83">
        <v>2.0003180499999997</v>
      </c>
      <c r="X84" s="82">
        <v>52.181134860460574</v>
      </c>
      <c r="Y84" s="82">
        <v>1.2934233999999998</v>
      </c>
      <c r="Z84" s="80">
        <v>55.91549878239924</v>
      </c>
      <c r="AA84" s="75">
        <v>47.930780448730346</v>
      </c>
      <c r="AB84" s="76">
        <v>23.965390224365173</v>
      </c>
      <c r="AC84" s="84">
        <v>0.19172312179492138</v>
      </c>
      <c r="AD84" s="85">
        <v>292905.7908037166</v>
      </c>
      <c r="AE84" s="86">
        <v>7.635970409321078</v>
      </c>
      <c r="AF84" s="87"/>
      <c r="AG84" s="88" t="s">
        <v>138</v>
      </c>
      <c r="AH84" s="60" t="s">
        <v>140</v>
      </c>
      <c r="AI84" s="6">
        <v>83</v>
      </c>
      <c r="AJ84" s="62">
        <v>81</v>
      </c>
      <c r="AL84" s="64" t="s">
        <v>138</v>
      </c>
      <c r="AM84" s="65" t="s">
        <v>139</v>
      </c>
      <c r="AN84" s="66">
        <v>55.91549878239924</v>
      </c>
      <c r="AO84" s="67">
        <v>292905.7908037166</v>
      </c>
      <c r="AP84" s="68">
        <v>7.635970409321078</v>
      </c>
      <c r="AQ84" s="14">
        <v>80</v>
      </c>
      <c r="AR84" s="96">
        <v>85</v>
      </c>
    </row>
    <row r="85" spans="1:44" s="117" customFormat="1" ht="9">
      <c r="A85" s="97" t="s">
        <v>140</v>
      </c>
      <c r="B85" s="98"/>
      <c r="C85" s="99">
        <f>SUM(C84)</f>
        <v>80</v>
      </c>
      <c r="D85" s="124">
        <f>SUM(D84)</f>
        <v>106.65416505691105</v>
      </c>
      <c r="E85" s="101"/>
      <c r="F85" s="124"/>
      <c r="G85" s="101"/>
      <c r="H85" s="99"/>
      <c r="I85" s="99"/>
      <c r="J85" s="99"/>
      <c r="K85" s="99"/>
      <c r="L85" s="124"/>
      <c r="M85" s="103">
        <f aca="true" t="shared" si="7" ref="M85:Z85">SUM(M84)</f>
        <v>8.79349</v>
      </c>
      <c r="N85" s="107">
        <f t="shared" si="7"/>
        <v>18.364819999999998</v>
      </c>
      <c r="O85" s="125">
        <f t="shared" si="7"/>
        <v>24.76247133157314</v>
      </c>
      <c r="P85" s="103">
        <f t="shared" si="7"/>
        <v>0</v>
      </c>
      <c r="Q85" s="107">
        <f t="shared" si="7"/>
        <v>1.8668850795695529</v>
      </c>
      <c r="R85" s="107">
        <f t="shared" si="7"/>
        <v>40.34342881106108</v>
      </c>
      <c r="S85" s="126">
        <f t="shared" si="7"/>
        <v>42.21031389063064</v>
      </c>
      <c r="T85" s="103">
        <f t="shared" si="7"/>
        <v>0</v>
      </c>
      <c r="U85" s="107">
        <f t="shared" si="7"/>
        <v>0</v>
      </c>
      <c r="V85" s="107">
        <f t="shared" si="7"/>
        <v>3.7343639219386624</v>
      </c>
      <c r="W85" s="107">
        <f t="shared" si="7"/>
        <v>2.0003180499999997</v>
      </c>
      <c r="X85" s="107">
        <f t="shared" si="7"/>
        <v>52.181134860460574</v>
      </c>
      <c r="Y85" s="107">
        <f t="shared" si="7"/>
        <v>1.2934233999999998</v>
      </c>
      <c r="Z85" s="125">
        <f t="shared" si="7"/>
        <v>55.91549878239924</v>
      </c>
      <c r="AA85" s="108">
        <f>Z85*1000000/((C85+D85)/4)/1000/25</f>
        <v>47.930780448730346</v>
      </c>
      <c r="AB85" s="127">
        <f>Z85*1000000/((C85+D85)/2)/1000/25</f>
        <v>23.965390224365173</v>
      </c>
      <c r="AC85" s="113">
        <f>AA85/250</f>
        <v>0.19172312179492138</v>
      </c>
      <c r="AD85" s="111">
        <v>292905.7908037166</v>
      </c>
      <c r="AE85" s="112">
        <v>7.635970409321078</v>
      </c>
      <c r="AF85" s="113"/>
      <c r="AG85" s="114" t="s">
        <v>140</v>
      </c>
      <c r="AH85" s="114" t="s">
        <v>140</v>
      </c>
      <c r="AI85" s="135">
        <v>84</v>
      </c>
      <c r="AJ85" s="116">
        <v>82</v>
      </c>
      <c r="AL85" s="118"/>
      <c r="AM85" s="119"/>
      <c r="AN85" s="120">
        <v>55.91549878239924</v>
      </c>
      <c r="AO85" s="121">
        <v>292905.7908037166</v>
      </c>
      <c r="AP85" s="122">
        <v>7.635970409321078</v>
      </c>
      <c r="AQ85" s="123"/>
      <c r="AR85" s="123">
        <v>86</v>
      </c>
    </row>
    <row r="86" spans="1:44" ht="9">
      <c r="A86" s="69" t="s">
        <v>141</v>
      </c>
      <c r="B86" s="70" t="s">
        <v>142</v>
      </c>
      <c r="C86" s="71">
        <v>4277</v>
      </c>
      <c r="D86" s="72">
        <v>5973.202892449442</v>
      </c>
      <c r="E86" s="73">
        <v>8159.508124725516</v>
      </c>
      <c r="F86" s="74">
        <v>8800.429567413259</v>
      </c>
      <c r="G86" s="75">
        <v>1.18</v>
      </c>
      <c r="H86" s="76">
        <v>1.38</v>
      </c>
      <c r="I86" s="76">
        <v>1.4</v>
      </c>
      <c r="J86" s="76">
        <v>1.5</v>
      </c>
      <c r="K86" s="76">
        <v>1.51</v>
      </c>
      <c r="L86" s="77">
        <v>1.8733110367892998</v>
      </c>
      <c r="M86" s="78">
        <v>169.235093</v>
      </c>
      <c r="N86" s="79">
        <v>637.7676176</v>
      </c>
      <c r="O86" s="80">
        <v>1130.1548225882977</v>
      </c>
      <c r="P86" s="78">
        <v>904.9274214410958</v>
      </c>
      <c r="Q86" s="79">
        <v>413.83173203594765</v>
      </c>
      <c r="R86" s="79">
        <v>484.0966172967002</v>
      </c>
      <c r="S86" s="81">
        <v>1802.8557707737436</v>
      </c>
      <c r="T86" s="78">
        <v>11235.47719073207</v>
      </c>
      <c r="U86" s="82">
        <v>12.41588764416</v>
      </c>
      <c r="V86" s="82">
        <v>2728.320258076712</v>
      </c>
      <c r="W86" s="83">
        <v>6.592825167500001</v>
      </c>
      <c r="X86" s="82">
        <v>2254.245459769666</v>
      </c>
      <c r="Y86" s="82">
        <v>4.656602378999999</v>
      </c>
      <c r="Z86" s="80">
        <v>16218.042908578449</v>
      </c>
      <c r="AA86" s="75">
        <v>253.15468314134654</v>
      </c>
      <c r="AB86" s="76">
        <v>126.57734157067327</v>
      </c>
      <c r="AC86" s="84">
        <v>1.0126187325653861</v>
      </c>
      <c r="AD86" s="85">
        <v>427529074.54903466</v>
      </c>
      <c r="AE86" s="86">
        <v>1.517374501435771</v>
      </c>
      <c r="AF86" s="87"/>
      <c r="AG86" s="88" t="s">
        <v>141</v>
      </c>
      <c r="AH86" s="60" t="s">
        <v>143</v>
      </c>
      <c r="AI86" s="61">
        <v>81</v>
      </c>
      <c r="AJ86" s="62">
        <v>83</v>
      </c>
      <c r="AL86" s="64" t="s">
        <v>141</v>
      </c>
      <c r="AM86" s="65" t="s">
        <v>142</v>
      </c>
      <c r="AN86" s="66">
        <v>16218.042908578449</v>
      </c>
      <c r="AO86" s="67">
        <v>427529074.54903466</v>
      </c>
      <c r="AP86" s="68">
        <v>1.517374501435771</v>
      </c>
      <c r="AQ86" s="14">
        <v>4277</v>
      </c>
      <c r="AR86" s="14">
        <v>83</v>
      </c>
    </row>
    <row r="87" spans="1:44" s="117" customFormat="1" ht="9">
      <c r="A87" s="97" t="s">
        <v>143</v>
      </c>
      <c r="B87" s="98"/>
      <c r="C87" s="99">
        <f>SUM(C86)</f>
        <v>4277</v>
      </c>
      <c r="D87" s="124">
        <f>SUM(D86)</f>
        <v>5973.202892449442</v>
      </c>
      <c r="E87" s="101"/>
      <c r="F87" s="124"/>
      <c r="G87" s="101"/>
      <c r="H87" s="99"/>
      <c r="I87" s="99"/>
      <c r="J87" s="99"/>
      <c r="K87" s="99"/>
      <c r="L87" s="124"/>
      <c r="M87" s="103">
        <f aca="true" t="shared" si="8" ref="M87:Z87">SUM(M86)</f>
        <v>169.235093</v>
      </c>
      <c r="N87" s="107">
        <f t="shared" si="8"/>
        <v>637.7676176</v>
      </c>
      <c r="O87" s="125">
        <f t="shared" si="8"/>
        <v>1130.1548225882977</v>
      </c>
      <c r="P87" s="103">
        <f t="shared" si="8"/>
        <v>904.9274214410958</v>
      </c>
      <c r="Q87" s="107">
        <f t="shared" si="8"/>
        <v>413.83173203594765</v>
      </c>
      <c r="R87" s="107">
        <f t="shared" si="8"/>
        <v>484.0966172967002</v>
      </c>
      <c r="S87" s="126">
        <f t="shared" si="8"/>
        <v>1802.8557707737436</v>
      </c>
      <c r="T87" s="103">
        <f t="shared" si="8"/>
        <v>11235.47719073207</v>
      </c>
      <c r="U87" s="107">
        <f t="shared" si="8"/>
        <v>12.41588764416</v>
      </c>
      <c r="V87" s="107">
        <f t="shared" si="8"/>
        <v>2728.320258076712</v>
      </c>
      <c r="W87" s="107">
        <f t="shared" si="8"/>
        <v>6.592825167500001</v>
      </c>
      <c r="X87" s="107">
        <f t="shared" si="8"/>
        <v>2254.245459769666</v>
      </c>
      <c r="Y87" s="107">
        <f t="shared" si="8"/>
        <v>4.656602378999999</v>
      </c>
      <c r="Z87" s="125">
        <f t="shared" si="8"/>
        <v>16218.042908578449</v>
      </c>
      <c r="AA87" s="108">
        <f>Z87*1000000/((C87+D87)/4)/1000/25</f>
        <v>253.15468314134654</v>
      </c>
      <c r="AB87" s="127">
        <f>Z87*1000000/((C87+D87)/2)/1000/25</f>
        <v>126.57734157067327</v>
      </c>
      <c r="AC87" s="113">
        <f>AA87/250</f>
        <v>1.0126187325653861</v>
      </c>
      <c r="AD87" s="111">
        <v>427529074.54903466</v>
      </c>
      <c r="AE87" s="112">
        <v>1.517374501435771</v>
      </c>
      <c r="AF87" s="113"/>
      <c r="AG87" s="114" t="s">
        <v>143</v>
      </c>
      <c r="AH87" s="114" t="s">
        <v>143</v>
      </c>
      <c r="AI87" s="115">
        <v>82</v>
      </c>
      <c r="AJ87" s="116">
        <v>84</v>
      </c>
      <c r="AL87" s="118"/>
      <c r="AM87" s="119"/>
      <c r="AN87" s="120">
        <v>16218.042908578449</v>
      </c>
      <c r="AO87" s="121">
        <v>427529074.54903466</v>
      </c>
      <c r="AP87" s="122">
        <v>1.517374501435771</v>
      </c>
      <c r="AQ87" s="123"/>
      <c r="AR87" s="123">
        <v>84</v>
      </c>
    </row>
    <row r="88" spans="1:44" ht="9">
      <c r="A88" s="131" t="s">
        <v>144</v>
      </c>
      <c r="B88" s="70" t="s">
        <v>145</v>
      </c>
      <c r="C88" s="71">
        <v>5104</v>
      </c>
      <c r="D88" s="72">
        <v>7551.471914149463</v>
      </c>
      <c r="E88" s="73">
        <v>7849.094437257439</v>
      </c>
      <c r="F88" s="74">
        <v>10801.284778088331</v>
      </c>
      <c r="G88" s="75">
        <v>1.09</v>
      </c>
      <c r="H88" s="76">
        <v>1.26</v>
      </c>
      <c r="I88" s="76">
        <v>1.28</v>
      </c>
      <c r="J88" s="76">
        <v>1.4</v>
      </c>
      <c r="K88" s="76">
        <v>1.42</v>
      </c>
      <c r="L88" s="77">
        <v>1.8370279720279683</v>
      </c>
      <c r="M88" s="78">
        <v>143.765235</v>
      </c>
      <c r="N88" s="79">
        <v>488.88298098417715</v>
      </c>
      <c r="O88" s="80">
        <v>1919</v>
      </c>
      <c r="P88" s="132">
        <v>1728.1922599904742</v>
      </c>
      <c r="Q88" s="133">
        <v>395.58345397856476</v>
      </c>
      <c r="R88" s="133">
        <v>1276.2242860309614</v>
      </c>
      <c r="S88" s="134">
        <v>3400</v>
      </c>
      <c r="T88" s="78">
        <v>21433.793862621747</v>
      </c>
      <c r="U88" s="82">
        <v>12.402435978239996</v>
      </c>
      <c r="V88" s="82">
        <v>2605.1869688407537</v>
      </c>
      <c r="W88" s="83">
        <v>6.5856823449999995</v>
      </c>
      <c r="X88" s="82">
        <v>5936.430401781952</v>
      </c>
      <c r="Y88" s="82">
        <v>4.651557306</v>
      </c>
      <c r="Z88" s="80">
        <v>29975.411233244453</v>
      </c>
      <c r="AA88" s="75">
        <v>378.971707246797</v>
      </c>
      <c r="AB88" s="76">
        <v>189.4858536233985</v>
      </c>
      <c r="AC88" s="84">
        <v>1.515886828987188</v>
      </c>
      <c r="AD88" s="85">
        <v>353813304.6225591</v>
      </c>
      <c r="AE88" s="86">
        <v>3.3888393502015557</v>
      </c>
      <c r="AF88" s="87"/>
      <c r="AG88" s="88" t="s">
        <v>144</v>
      </c>
      <c r="AH88" s="60" t="s">
        <v>146</v>
      </c>
      <c r="AI88" s="61">
        <v>85</v>
      </c>
      <c r="AJ88" s="62">
        <v>85</v>
      </c>
      <c r="AL88" s="64" t="s">
        <v>144</v>
      </c>
      <c r="AM88" s="65" t="s">
        <v>145</v>
      </c>
      <c r="AN88" s="66">
        <v>29975.411233244453</v>
      </c>
      <c r="AO88" s="67">
        <v>353813304.6225591</v>
      </c>
      <c r="AP88" s="68">
        <v>3.3888393502015557</v>
      </c>
      <c r="AQ88" s="14">
        <v>5104</v>
      </c>
      <c r="AR88" s="14">
        <v>87</v>
      </c>
    </row>
    <row r="89" spans="1:44" ht="9">
      <c r="A89" s="69" t="s">
        <v>147</v>
      </c>
      <c r="B89" s="70" t="s">
        <v>145</v>
      </c>
      <c r="C89" s="71">
        <v>2057</v>
      </c>
      <c r="D89" s="72">
        <v>2862.8666255923613</v>
      </c>
      <c r="E89" s="73">
        <v>5912.293168206274</v>
      </c>
      <c r="F89" s="74">
        <v>8414.351744037762</v>
      </c>
      <c r="G89" s="75">
        <v>1.19</v>
      </c>
      <c r="H89" s="76">
        <v>1.3</v>
      </c>
      <c r="I89" s="76">
        <v>1.32</v>
      </c>
      <c r="J89" s="76">
        <v>1.31</v>
      </c>
      <c r="K89" s="76">
        <v>1.33</v>
      </c>
      <c r="L89" s="77">
        <v>1.5029370629370646</v>
      </c>
      <c r="M89" s="78">
        <v>179.34227100000004</v>
      </c>
      <c r="N89" s="79">
        <v>402.4867593228347</v>
      </c>
      <c r="O89" s="80">
        <v>693.5178393504027</v>
      </c>
      <c r="P89" s="78">
        <v>103.97255467254973</v>
      </c>
      <c r="Q89" s="79">
        <v>65.19276634937734</v>
      </c>
      <c r="R89" s="79">
        <v>1118.9069780992438</v>
      </c>
      <c r="S89" s="81">
        <v>1288.072299121171</v>
      </c>
      <c r="T89" s="78">
        <v>492.7019846177452</v>
      </c>
      <c r="U89" s="82">
        <v>4.738769631749999</v>
      </c>
      <c r="V89" s="82">
        <v>156.56250063789724</v>
      </c>
      <c r="W89" s="83">
        <v>2.4015317865</v>
      </c>
      <c r="X89" s="82">
        <v>1737.4966724555063</v>
      </c>
      <c r="Y89" s="82">
        <v>1.5528517620000002</v>
      </c>
      <c r="Z89" s="80">
        <v>2386.761157711149</v>
      </c>
      <c r="AA89" s="75">
        <v>77.62035321187278</v>
      </c>
      <c r="AB89" s="76">
        <v>38.81017660593639</v>
      </c>
      <c r="AC89" s="84">
        <v>0.31048141284749114</v>
      </c>
      <c r="AD89" s="85">
        <v>62751524.22747134</v>
      </c>
      <c r="AE89" s="86">
        <v>1.521404419793375</v>
      </c>
      <c r="AF89" s="87"/>
      <c r="AG89" s="88" t="s">
        <v>147</v>
      </c>
      <c r="AH89" s="60" t="s">
        <v>146</v>
      </c>
      <c r="AI89" s="6">
        <v>86</v>
      </c>
      <c r="AJ89" s="62">
        <v>86</v>
      </c>
      <c r="AL89" s="64" t="s">
        <v>147</v>
      </c>
      <c r="AM89" s="65" t="s">
        <v>145</v>
      </c>
      <c r="AN89" s="66">
        <v>2386.761157711149</v>
      </c>
      <c r="AO89" s="67">
        <v>62751524.22747134</v>
      </c>
      <c r="AP89" s="68">
        <v>1.521404419793375</v>
      </c>
      <c r="AQ89" s="14">
        <v>2057</v>
      </c>
      <c r="AR89" s="14">
        <v>88</v>
      </c>
    </row>
    <row r="90" spans="1:44" ht="9">
      <c r="A90" s="69" t="s">
        <v>148</v>
      </c>
      <c r="B90" s="70" t="s">
        <v>145</v>
      </c>
      <c r="C90" s="71">
        <v>1267</v>
      </c>
      <c r="D90" s="72">
        <v>2112.0280965763286</v>
      </c>
      <c r="E90" s="73">
        <v>6864.771036534965</v>
      </c>
      <c r="F90" s="74">
        <v>5965.03901988799</v>
      </c>
      <c r="G90" s="75">
        <v>1.09</v>
      </c>
      <c r="H90" s="76">
        <v>1.21</v>
      </c>
      <c r="I90" s="76">
        <v>1.21</v>
      </c>
      <c r="J90" s="76">
        <v>1.31</v>
      </c>
      <c r="K90" s="76">
        <v>1.3</v>
      </c>
      <c r="L90" s="77">
        <v>1.5886853146853142</v>
      </c>
      <c r="M90" s="78">
        <v>49.237511</v>
      </c>
      <c r="N90" s="79">
        <v>114.81977586419752</v>
      </c>
      <c r="O90" s="80">
        <v>313.5506795412575</v>
      </c>
      <c r="P90" s="78">
        <v>87.08946383067278</v>
      </c>
      <c r="Q90" s="79">
        <v>28.1179646750634</v>
      </c>
      <c r="R90" s="79">
        <v>466.16991688656407</v>
      </c>
      <c r="S90" s="81">
        <v>581.3773453923003</v>
      </c>
      <c r="T90" s="78">
        <v>378.62101508824065</v>
      </c>
      <c r="U90" s="82">
        <v>4.347495075000001</v>
      </c>
      <c r="V90" s="82">
        <v>67.52618593884891</v>
      </c>
      <c r="W90" s="83">
        <v>2.4015317865000005</v>
      </c>
      <c r="X90" s="82">
        <v>723.8927768286948</v>
      </c>
      <c r="Y90" s="82">
        <v>1.5528517620000004</v>
      </c>
      <c r="Z90" s="80">
        <v>1170.0399778557844</v>
      </c>
      <c r="AA90" s="75">
        <v>55.40243854338034</v>
      </c>
      <c r="AB90" s="76">
        <v>27.70121927169017</v>
      </c>
      <c r="AC90" s="84">
        <v>0.22160975417352136</v>
      </c>
      <c r="AD90" s="85">
        <v>65139202.937530085</v>
      </c>
      <c r="AE90" s="86">
        <v>0.7184859040893566</v>
      </c>
      <c r="AF90" s="87"/>
      <c r="AG90" s="88" t="s">
        <v>148</v>
      </c>
      <c r="AH90" s="60" t="s">
        <v>146</v>
      </c>
      <c r="AI90" s="6">
        <v>87</v>
      </c>
      <c r="AJ90" s="62">
        <v>87</v>
      </c>
      <c r="AL90" s="64" t="s">
        <v>148</v>
      </c>
      <c r="AM90" s="65" t="s">
        <v>145</v>
      </c>
      <c r="AN90" s="66">
        <v>1170.0399778557844</v>
      </c>
      <c r="AO90" s="67">
        <v>65139202.937530085</v>
      </c>
      <c r="AP90" s="68">
        <v>0.7184859040893566</v>
      </c>
      <c r="AQ90" s="14">
        <v>1267</v>
      </c>
      <c r="AR90" s="14">
        <v>89</v>
      </c>
    </row>
    <row r="91" spans="1:44" ht="9">
      <c r="A91" s="69" t="s">
        <v>149</v>
      </c>
      <c r="B91" s="70" t="s">
        <v>145</v>
      </c>
      <c r="C91" s="71">
        <v>927</v>
      </c>
      <c r="D91" s="72">
        <v>1359.319318952471</v>
      </c>
      <c r="E91" s="73">
        <v>6370.37037037037</v>
      </c>
      <c r="F91" s="74">
        <v>8368.108237110166</v>
      </c>
      <c r="G91" s="75">
        <v>1.04</v>
      </c>
      <c r="H91" s="76">
        <v>1.14</v>
      </c>
      <c r="I91" s="76">
        <v>1.18</v>
      </c>
      <c r="J91" s="76">
        <v>1.16</v>
      </c>
      <c r="K91" s="76">
        <v>1.18</v>
      </c>
      <c r="L91" s="77">
        <v>1.3553846153846152</v>
      </c>
      <c r="M91" s="78">
        <v>80.84240700000001</v>
      </c>
      <c r="N91" s="79">
        <v>222.38771630463577</v>
      </c>
      <c r="O91" s="80">
        <v>349.4334492641866</v>
      </c>
      <c r="P91" s="78">
        <v>131.94217103242616</v>
      </c>
      <c r="Q91" s="79">
        <v>2.024085639346797</v>
      </c>
      <c r="R91" s="79">
        <v>374.13808639603445</v>
      </c>
      <c r="S91" s="81">
        <v>508.1043430678074</v>
      </c>
      <c r="T91" s="78">
        <v>547.544396077904</v>
      </c>
      <c r="U91" s="82">
        <v>4.1498816625</v>
      </c>
      <c r="V91" s="82">
        <v>4.639955728694531</v>
      </c>
      <c r="W91" s="83">
        <v>2.29237125075</v>
      </c>
      <c r="X91" s="82">
        <v>554.5727600235998</v>
      </c>
      <c r="Y91" s="82">
        <v>1.4822675909999998</v>
      </c>
      <c r="Z91" s="80">
        <v>1106.7571118301985</v>
      </c>
      <c r="AA91" s="75">
        <v>77.45249599428898</v>
      </c>
      <c r="AB91" s="76">
        <v>38.72624799714449</v>
      </c>
      <c r="AC91" s="84">
        <v>0.3098099839771559</v>
      </c>
      <c r="AD91" s="85">
        <v>17804481.83416099</v>
      </c>
      <c r="AE91" s="86">
        <v>2.4864685692940367</v>
      </c>
      <c r="AF91" s="87"/>
      <c r="AG91" s="88" t="s">
        <v>149</v>
      </c>
      <c r="AH91" s="60" t="s">
        <v>146</v>
      </c>
      <c r="AI91" s="61">
        <v>88</v>
      </c>
      <c r="AJ91" s="62">
        <v>88</v>
      </c>
      <c r="AL91" s="64" t="s">
        <v>149</v>
      </c>
      <c r="AM91" s="65" t="s">
        <v>145</v>
      </c>
      <c r="AN91" s="66">
        <v>1106.7571118301985</v>
      </c>
      <c r="AO91" s="67">
        <v>17804481.83416099</v>
      </c>
      <c r="AP91" s="68">
        <v>2.4864685692940367</v>
      </c>
      <c r="AQ91" s="14">
        <v>927</v>
      </c>
      <c r="AR91" s="96">
        <v>90</v>
      </c>
    </row>
    <row r="92" spans="1:44" ht="9">
      <c r="A92" s="69" t="s">
        <v>150</v>
      </c>
      <c r="B92" s="70" t="s">
        <v>145</v>
      </c>
      <c r="C92" s="71">
        <v>578</v>
      </c>
      <c r="D92" s="72">
        <v>857.3465636919585</v>
      </c>
      <c r="E92" s="73">
        <v>4367.997198879551</v>
      </c>
      <c r="F92" s="74">
        <v>5008.713473253374</v>
      </c>
      <c r="G92" s="75">
        <v>1.12</v>
      </c>
      <c r="H92" s="76">
        <v>1.18</v>
      </c>
      <c r="I92" s="76">
        <v>1.16</v>
      </c>
      <c r="J92" s="76">
        <v>1.25</v>
      </c>
      <c r="K92" s="76">
        <v>1.25</v>
      </c>
      <c r="L92" s="77">
        <v>1.4159510489510474</v>
      </c>
      <c r="M92" s="78">
        <v>47.334929</v>
      </c>
      <c r="N92" s="79">
        <v>99.61662</v>
      </c>
      <c r="O92" s="80">
        <v>160.7748117245706</v>
      </c>
      <c r="P92" s="78">
        <v>0</v>
      </c>
      <c r="Q92" s="79">
        <v>35.847061806465724</v>
      </c>
      <c r="R92" s="79">
        <v>650.1847810303907</v>
      </c>
      <c r="S92" s="81">
        <v>686.0318428368564</v>
      </c>
      <c r="T92" s="78">
        <v>0</v>
      </c>
      <c r="U92" s="82" t="s">
        <v>49</v>
      </c>
      <c r="V92" s="82">
        <v>82.17477390900038</v>
      </c>
      <c r="W92" s="83">
        <v>2.2923712507499996</v>
      </c>
      <c r="X92" s="82">
        <v>963.7478290827798</v>
      </c>
      <c r="Y92" s="82">
        <v>1.4822675910000003</v>
      </c>
      <c r="Z92" s="80">
        <v>1045.9226029917802</v>
      </c>
      <c r="AA92" s="75">
        <v>116.59039058012436</v>
      </c>
      <c r="AB92" s="76">
        <v>58.29519529006218</v>
      </c>
      <c r="AC92" s="84">
        <v>0.46636156232049747</v>
      </c>
      <c r="AD92" s="85">
        <v>10655291.779611874</v>
      </c>
      <c r="AE92" s="86">
        <v>3.9263968537889387</v>
      </c>
      <c r="AF92" s="87"/>
      <c r="AG92" s="88" t="s">
        <v>150</v>
      </c>
      <c r="AH92" s="60" t="s">
        <v>146</v>
      </c>
      <c r="AI92" s="61">
        <v>89</v>
      </c>
      <c r="AJ92" s="62">
        <v>89</v>
      </c>
      <c r="AL92" s="64" t="s">
        <v>150</v>
      </c>
      <c r="AM92" s="65" t="s">
        <v>145</v>
      </c>
      <c r="AN92" s="66">
        <v>1045.9226029917802</v>
      </c>
      <c r="AO92" s="67">
        <v>10655291.779611874</v>
      </c>
      <c r="AP92" s="68">
        <v>3.9263968537889387</v>
      </c>
      <c r="AQ92" s="14">
        <v>578</v>
      </c>
      <c r="AR92" s="14">
        <v>91</v>
      </c>
    </row>
    <row r="93" spans="1:44" ht="9">
      <c r="A93" s="69" t="s">
        <v>151</v>
      </c>
      <c r="B93" s="70" t="s">
        <v>145</v>
      </c>
      <c r="C93" s="71">
        <v>389</v>
      </c>
      <c r="D93" s="72">
        <v>533.2761770498026</v>
      </c>
      <c r="E93" s="73">
        <v>4335.68510954326</v>
      </c>
      <c r="F93" s="74">
        <v>88.59579886484426</v>
      </c>
      <c r="G93" s="75"/>
      <c r="H93" s="76"/>
      <c r="I93" s="76">
        <v>1.0347580816503048</v>
      </c>
      <c r="J93" s="76"/>
      <c r="K93" s="76">
        <v>1.05236022663697</v>
      </c>
      <c r="L93" s="77">
        <v>1.111767465966965</v>
      </c>
      <c r="M93" s="78">
        <v>4.303408999999999</v>
      </c>
      <c r="N93" s="79">
        <v>10.26316555</v>
      </c>
      <c r="O93" s="80">
        <v>33.62909936137655</v>
      </c>
      <c r="P93" s="78">
        <v>35.235826756064085</v>
      </c>
      <c r="Q93" s="79">
        <v>0</v>
      </c>
      <c r="R93" s="79">
        <v>143.28144111428693</v>
      </c>
      <c r="S93" s="81">
        <v>178.51726787035102</v>
      </c>
      <c r="T93" s="78">
        <v>132.62994223856438</v>
      </c>
      <c r="U93" s="82">
        <v>3.7640650000000004</v>
      </c>
      <c r="V93" s="82">
        <v>0</v>
      </c>
      <c r="W93" s="83" t="s">
        <v>49</v>
      </c>
      <c r="X93" s="82">
        <v>192.63622363309065</v>
      </c>
      <c r="Y93" s="82">
        <v>1.3444604</v>
      </c>
      <c r="Z93" s="80">
        <v>325.26616587165506</v>
      </c>
      <c r="AA93" s="75">
        <v>56.4284189861</v>
      </c>
      <c r="AB93" s="76">
        <v>28.21420949305</v>
      </c>
      <c r="AC93" s="84">
        <v>0.2257136759444</v>
      </c>
      <c r="AD93" s="85">
        <v>2140725.9411319443</v>
      </c>
      <c r="AE93" s="86">
        <v>6.077679718304627</v>
      </c>
      <c r="AF93" s="87"/>
      <c r="AG93" s="88" t="s">
        <v>151</v>
      </c>
      <c r="AH93" s="60" t="s">
        <v>146</v>
      </c>
      <c r="AI93" s="6">
        <v>90</v>
      </c>
      <c r="AJ93" s="62">
        <v>90</v>
      </c>
      <c r="AL93" s="64" t="s">
        <v>151</v>
      </c>
      <c r="AM93" s="65" t="s">
        <v>145</v>
      </c>
      <c r="AN93" s="66">
        <v>325.26616587165506</v>
      </c>
      <c r="AO93" s="67">
        <v>2140725.9411319443</v>
      </c>
      <c r="AP93" s="68">
        <v>6.077679718304627</v>
      </c>
      <c r="AQ93" s="14">
        <v>389</v>
      </c>
      <c r="AR93" s="14">
        <v>92</v>
      </c>
    </row>
    <row r="94" spans="1:44" ht="9">
      <c r="A94" s="69" t="s">
        <v>152</v>
      </c>
      <c r="B94" s="70" t="s">
        <v>145</v>
      </c>
      <c r="C94" s="71">
        <v>326</v>
      </c>
      <c r="D94" s="72">
        <v>546.8162825971748</v>
      </c>
      <c r="E94" s="73">
        <v>3978.369384359401</v>
      </c>
      <c r="F94" s="74">
        <v>2080.6407818470907</v>
      </c>
      <c r="G94" s="75">
        <v>1.04</v>
      </c>
      <c r="H94" s="76">
        <v>1.11</v>
      </c>
      <c r="I94" s="76">
        <v>1.12</v>
      </c>
      <c r="J94" s="76">
        <v>1.17</v>
      </c>
      <c r="K94" s="76">
        <v>1.18</v>
      </c>
      <c r="L94" s="77">
        <v>1.3552937062937076</v>
      </c>
      <c r="M94" s="78">
        <v>4.073412</v>
      </c>
      <c r="N94" s="79">
        <v>8.146824</v>
      </c>
      <c r="O94" s="80">
        <v>51.604810305714544</v>
      </c>
      <c r="P94" s="78">
        <v>0</v>
      </c>
      <c r="Q94" s="79">
        <v>0</v>
      </c>
      <c r="R94" s="79">
        <v>326.65844923517307</v>
      </c>
      <c r="S94" s="81">
        <v>326.65844923517307</v>
      </c>
      <c r="T94" s="78">
        <v>0</v>
      </c>
      <c r="U94" s="82" t="s">
        <v>49</v>
      </c>
      <c r="V94" s="82">
        <v>0</v>
      </c>
      <c r="W94" s="83" t="s">
        <v>49</v>
      </c>
      <c r="X94" s="82">
        <v>439.17934932210045</v>
      </c>
      <c r="Y94" s="82">
        <v>1.3444604</v>
      </c>
      <c r="Z94" s="80">
        <v>439.17934932210045</v>
      </c>
      <c r="AA94" s="75">
        <v>80.50800299284371</v>
      </c>
      <c r="AB94" s="76">
        <v>40.25400149642186</v>
      </c>
      <c r="AC94" s="84">
        <v>0.3220320119713749</v>
      </c>
      <c r="AD94" s="85">
        <v>5497782.738627059</v>
      </c>
      <c r="AE94" s="86">
        <v>3.1953197876406083</v>
      </c>
      <c r="AF94" s="87"/>
      <c r="AG94" s="88" t="s">
        <v>152</v>
      </c>
      <c r="AH94" s="60" t="s">
        <v>146</v>
      </c>
      <c r="AI94" s="6">
        <v>91</v>
      </c>
      <c r="AJ94" s="62">
        <v>91</v>
      </c>
      <c r="AL94" s="64" t="s">
        <v>152</v>
      </c>
      <c r="AM94" s="65" t="s">
        <v>145</v>
      </c>
      <c r="AN94" s="66">
        <v>439.17934932210045</v>
      </c>
      <c r="AO94" s="67">
        <v>5497782.738627059</v>
      </c>
      <c r="AP94" s="68">
        <v>3.1953197876406083</v>
      </c>
      <c r="AQ94" s="14">
        <v>326</v>
      </c>
      <c r="AR94" s="14">
        <v>93</v>
      </c>
    </row>
    <row r="95" spans="1:44" ht="9">
      <c r="A95" s="69" t="s">
        <v>153</v>
      </c>
      <c r="B95" s="70" t="s">
        <v>145</v>
      </c>
      <c r="C95" s="71">
        <v>307</v>
      </c>
      <c r="D95" s="72">
        <v>425.96125748600633</v>
      </c>
      <c r="E95" s="73">
        <v>4608.656036446469</v>
      </c>
      <c r="F95" s="74">
        <v>4801.150471578156</v>
      </c>
      <c r="G95" s="75">
        <v>1.03</v>
      </c>
      <c r="H95" s="76">
        <v>1.11</v>
      </c>
      <c r="I95" s="76">
        <v>1.11</v>
      </c>
      <c r="J95" s="76">
        <v>1.12</v>
      </c>
      <c r="K95" s="76">
        <v>1.12</v>
      </c>
      <c r="L95" s="77">
        <v>1.2436293706293702</v>
      </c>
      <c r="M95" s="78">
        <v>12.115899</v>
      </c>
      <c r="N95" s="79">
        <v>26.276923565217395</v>
      </c>
      <c r="O95" s="80">
        <v>65.52744458664924</v>
      </c>
      <c r="P95" s="78">
        <v>30.937769258727208</v>
      </c>
      <c r="Q95" s="79">
        <v>0</v>
      </c>
      <c r="R95" s="79">
        <v>351.56806531348184</v>
      </c>
      <c r="S95" s="81">
        <v>382.50583457220904</v>
      </c>
      <c r="T95" s="78">
        <v>116.45177444485103</v>
      </c>
      <c r="U95" s="82">
        <v>3.764065</v>
      </c>
      <c r="V95" s="82">
        <v>0</v>
      </c>
      <c r="W95" s="83" t="s">
        <v>49</v>
      </c>
      <c r="X95" s="82">
        <v>472.6693417185899</v>
      </c>
      <c r="Y95" s="82">
        <v>1.3444604</v>
      </c>
      <c r="Z95" s="80">
        <v>589.121116163441</v>
      </c>
      <c r="AA95" s="75">
        <v>128.6007652156842</v>
      </c>
      <c r="AB95" s="76">
        <v>64.3003826078421</v>
      </c>
      <c r="AC95" s="84">
        <v>0.5144030608627368</v>
      </c>
      <c r="AD95" s="85">
        <v>3300888.253215616</v>
      </c>
      <c r="AE95" s="86">
        <v>7.138940442343526</v>
      </c>
      <c r="AF95" s="87"/>
      <c r="AG95" s="88" t="s">
        <v>153</v>
      </c>
      <c r="AH95" s="60" t="s">
        <v>146</v>
      </c>
      <c r="AI95" s="61">
        <v>92</v>
      </c>
      <c r="AJ95" s="62">
        <v>92</v>
      </c>
      <c r="AL95" s="64" t="s">
        <v>153</v>
      </c>
      <c r="AM95" s="65" t="s">
        <v>145</v>
      </c>
      <c r="AN95" s="66">
        <v>589.121116163441</v>
      </c>
      <c r="AO95" s="67">
        <v>3300888.253215616</v>
      </c>
      <c r="AP95" s="68">
        <v>7.138940442343526</v>
      </c>
      <c r="AQ95" s="14">
        <v>307</v>
      </c>
      <c r="AR95" s="14">
        <v>94</v>
      </c>
    </row>
    <row r="96" spans="1:44" ht="9">
      <c r="A96" s="136" t="s">
        <v>154</v>
      </c>
      <c r="B96" s="70" t="s">
        <v>145</v>
      </c>
      <c r="C96" s="71">
        <v>285</v>
      </c>
      <c r="D96" s="72">
        <v>443.28511159499186</v>
      </c>
      <c r="E96" s="73">
        <v>4101.570166830225</v>
      </c>
      <c r="F96" s="74">
        <v>2034.3023657882877</v>
      </c>
      <c r="G96" s="75"/>
      <c r="H96" s="76"/>
      <c r="I96" s="76">
        <v>1.0338087376190155</v>
      </c>
      <c r="J96" s="76"/>
      <c r="K96" s="76">
        <v>1.0496288550027588</v>
      </c>
      <c r="L96" s="77">
        <v>1.1030217511728928</v>
      </c>
      <c r="M96" s="78">
        <v>3.8584400000000003</v>
      </c>
      <c r="N96" s="79">
        <v>8.66315</v>
      </c>
      <c r="O96" s="80">
        <v>38.12729114722934</v>
      </c>
      <c r="P96" s="78">
        <v>0</v>
      </c>
      <c r="Q96" s="79">
        <v>26.362032938978953</v>
      </c>
      <c r="R96" s="79">
        <v>188.62168708400387</v>
      </c>
      <c r="S96" s="81">
        <v>214.98372002298282</v>
      </c>
      <c r="T96" s="78">
        <v>0</v>
      </c>
      <c r="U96" s="82" t="s">
        <v>49</v>
      </c>
      <c r="V96" s="82">
        <v>54.81321217291598</v>
      </c>
      <c r="W96" s="83">
        <v>2.0792482999999997</v>
      </c>
      <c r="X96" s="82">
        <v>253.59438886563464</v>
      </c>
      <c r="Y96" s="82">
        <v>1.3444603999999998</v>
      </c>
      <c r="Z96" s="80">
        <v>308.40760103855064</v>
      </c>
      <c r="AA96" s="75">
        <v>67.75535484736034</v>
      </c>
      <c r="AB96" s="76">
        <v>33.877677423680176</v>
      </c>
      <c r="AC96" s="84">
        <v>0.2710214193894414</v>
      </c>
      <c r="AD96" s="85">
        <v>1303049.6314384653</v>
      </c>
      <c r="AE96" s="86">
        <v>9.467255693034275</v>
      </c>
      <c r="AF96" s="87"/>
      <c r="AG96" s="137" t="s">
        <v>154</v>
      </c>
      <c r="AH96" s="60" t="s">
        <v>146</v>
      </c>
      <c r="AI96" s="61">
        <v>93</v>
      </c>
      <c r="AJ96" s="62">
        <v>93</v>
      </c>
      <c r="AL96" s="63" t="s">
        <v>155</v>
      </c>
      <c r="AM96" s="65" t="s">
        <v>145</v>
      </c>
      <c r="AN96" s="66">
        <v>308.40760103855064</v>
      </c>
      <c r="AO96" s="67">
        <v>1303049.6314384653</v>
      </c>
      <c r="AP96" s="68">
        <v>9.467255693034275</v>
      </c>
      <c r="AQ96" s="14">
        <v>285</v>
      </c>
      <c r="AR96" s="96">
        <v>95</v>
      </c>
    </row>
    <row r="97" spans="1:44" ht="9">
      <c r="A97" s="69" t="s">
        <v>156</v>
      </c>
      <c r="B97" s="70" t="s">
        <v>145</v>
      </c>
      <c r="C97" s="71">
        <v>281</v>
      </c>
      <c r="D97" s="72">
        <v>416.70556767550306</v>
      </c>
      <c r="E97" s="73">
        <v>5037.1389270976615</v>
      </c>
      <c r="F97" s="74">
        <v>5085.509121841742</v>
      </c>
      <c r="G97" s="75"/>
      <c r="H97" s="76"/>
      <c r="I97" s="76">
        <v>1.0327062307213941</v>
      </c>
      <c r="J97" s="76"/>
      <c r="K97" s="76">
        <v>1.0495047539967504</v>
      </c>
      <c r="L97" s="77">
        <v>1.1061997700510777</v>
      </c>
      <c r="M97" s="78">
        <v>9.065325</v>
      </c>
      <c r="N97" s="79">
        <v>18.13065</v>
      </c>
      <c r="O97" s="80">
        <v>52.040803248359325</v>
      </c>
      <c r="P97" s="78">
        <v>0</v>
      </c>
      <c r="Q97" s="79">
        <v>0</v>
      </c>
      <c r="R97" s="79">
        <v>329.41828456211454</v>
      </c>
      <c r="S97" s="81">
        <v>329.41828456211454</v>
      </c>
      <c r="T97" s="78">
        <v>0</v>
      </c>
      <c r="U97" s="82" t="s">
        <v>49</v>
      </c>
      <c r="V97" s="82">
        <v>0</v>
      </c>
      <c r="W97" s="83" t="s">
        <v>49</v>
      </c>
      <c r="X97" s="82">
        <v>442.88983862969434</v>
      </c>
      <c r="Y97" s="82">
        <v>1.3444604</v>
      </c>
      <c r="Z97" s="80">
        <v>442.88983862969434</v>
      </c>
      <c r="AA97" s="75">
        <v>101.56486842557143</v>
      </c>
      <c r="AB97" s="76">
        <v>50.78243421278572</v>
      </c>
      <c r="AC97" s="84">
        <v>0.4062594737022857</v>
      </c>
      <c r="AD97" s="85">
        <v>1327453.760716645</v>
      </c>
      <c r="AE97" s="86">
        <v>13.345544733417876</v>
      </c>
      <c r="AF97" s="87"/>
      <c r="AG97" s="88" t="s">
        <v>156</v>
      </c>
      <c r="AH97" s="60" t="s">
        <v>146</v>
      </c>
      <c r="AI97" s="6">
        <v>94</v>
      </c>
      <c r="AJ97" s="62">
        <v>94</v>
      </c>
      <c r="AL97" s="64" t="s">
        <v>156</v>
      </c>
      <c r="AM97" s="65" t="s">
        <v>145</v>
      </c>
      <c r="AN97" s="66">
        <v>442.88983862969434</v>
      </c>
      <c r="AO97" s="67">
        <v>1327453.760716645</v>
      </c>
      <c r="AP97" s="68">
        <v>13.345544733417876</v>
      </c>
      <c r="AQ97" s="14">
        <v>281</v>
      </c>
      <c r="AR97" s="14">
        <v>96</v>
      </c>
    </row>
    <row r="98" spans="1:44" ht="9">
      <c r="A98" s="69" t="s">
        <v>157</v>
      </c>
      <c r="B98" s="70" t="s">
        <v>145</v>
      </c>
      <c r="C98" s="71">
        <v>207</v>
      </c>
      <c r="D98" s="72">
        <v>280.51562661260033</v>
      </c>
      <c r="E98" s="73">
        <v>4843.450479233227</v>
      </c>
      <c r="F98" s="74">
        <v>4704.213493704194</v>
      </c>
      <c r="G98" s="75"/>
      <c r="H98" s="76"/>
      <c r="I98" s="76">
        <v>1.0307079628745006</v>
      </c>
      <c r="J98" s="76"/>
      <c r="K98" s="76">
        <v>1.0468212710048699</v>
      </c>
      <c r="L98" s="77">
        <v>1.1012036859448657</v>
      </c>
      <c r="M98" s="78">
        <v>13.871634</v>
      </c>
      <c r="N98" s="79">
        <v>30.8665</v>
      </c>
      <c r="O98" s="80">
        <v>47.01602799617732</v>
      </c>
      <c r="P98" s="78">
        <v>0</v>
      </c>
      <c r="Q98" s="79">
        <v>12.273897750909134</v>
      </c>
      <c r="R98" s="79">
        <v>96.75355672831921</v>
      </c>
      <c r="S98" s="81">
        <v>109.02745447922834</v>
      </c>
      <c r="T98" s="78">
        <v>0</v>
      </c>
      <c r="U98" s="82" t="s">
        <v>49</v>
      </c>
      <c r="V98" s="82">
        <v>25.520481032951636</v>
      </c>
      <c r="W98" s="83">
        <v>2.0792482999999997</v>
      </c>
      <c r="X98" s="82">
        <v>130.08132558037875</v>
      </c>
      <c r="Y98" s="82">
        <v>1.3444604</v>
      </c>
      <c r="Z98" s="80">
        <v>155.60180661333038</v>
      </c>
      <c r="AA98" s="75">
        <v>51.06767393513</v>
      </c>
      <c r="AB98" s="76">
        <v>25.533836967565</v>
      </c>
      <c r="AC98" s="84">
        <v>0.20427069574052</v>
      </c>
      <c r="AD98" s="85">
        <v>1059765.8007956096</v>
      </c>
      <c r="AE98" s="86">
        <v>5.873063897571096</v>
      </c>
      <c r="AF98" s="87"/>
      <c r="AG98" s="88" t="s">
        <v>157</v>
      </c>
      <c r="AH98" s="60" t="s">
        <v>146</v>
      </c>
      <c r="AI98" s="6">
        <v>95</v>
      </c>
      <c r="AJ98" s="62">
        <v>95</v>
      </c>
      <c r="AL98" s="64" t="s">
        <v>157</v>
      </c>
      <c r="AM98" s="65" t="s">
        <v>145</v>
      </c>
      <c r="AN98" s="66">
        <v>155.60180661333038</v>
      </c>
      <c r="AO98" s="67">
        <v>1059765.8007956096</v>
      </c>
      <c r="AP98" s="68">
        <v>5.873063897571096</v>
      </c>
      <c r="AQ98" s="14">
        <v>207</v>
      </c>
      <c r="AR98" s="14">
        <v>97</v>
      </c>
    </row>
    <row r="99" spans="1:44" ht="9">
      <c r="A99" s="69" t="s">
        <v>158</v>
      </c>
      <c r="B99" s="70" t="s">
        <v>145</v>
      </c>
      <c r="C99" s="71">
        <v>186</v>
      </c>
      <c r="D99" s="72">
        <v>266.23642855604777</v>
      </c>
      <c r="E99" s="73">
        <v>3904.3947571318427</v>
      </c>
      <c r="F99" s="74">
        <v>3966.45829507461</v>
      </c>
      <c r="G99" s="75"/>
      <c r="H99" s="76"/>
      <c r="I99" s="76">
        <v>1.03033747483209</v>
      </c>
      <c r="J99" s="76"/>
      <c r="K99" s="76">
        <v>1.045882055795202</v>
      </c>
      <c r="L99" s="77">
        <v>1.098345016545705</v>
      </c>
      <c r="M99" s="78">
        <v>0.653836</v>
      </c>
      <c r="N99" s="79">
        <v>1.307672</v>
      </c>
      <c r="O99" s="80">
        <v>26.229581865314586</v>
      </c>
      <c r="P99" s="78">
        <v>0</v>
      </c>
      <c r="Q99" s="79">
        <v>0</v>
      </c>
      <c r="R99" s="79">
        <v>67.67232121251163</v>
      </c>
      <c r="S99" s="81">
        <v>67.67232121251163</v>
      </c>
      <c r="T99" s="78">
        <v>0</v>
      </c>
      <c r="U99" s="82" t="s">
        <v>49</v>
      </c>
      <c r="V99" s="82">
        <v>0</v>
      </c>
      <c r="W99" s="83" t="s">
        <v>49</v>
      </c>
      <c r="X99" s="82">
        <v>90.98275604630187</v>
      </c>
      <c r="Y99" s="82">
        <v>1.3444604</v>
      </c>
      <c r="Z99" s="80">
        <v>90.98275604630187</v>
      </c>
      <c r="AA99" s="75">
        <v>32.18944792636083</v>
      </c>
      <c r="AB99" s="76">
        <v>16.094723963180414</v>
      </c>
      <c r="AC99" s="84">
        <v>0.1287577917054433</v>
      </c>
      <c r="AD99" s="85">
        <v>861058.1633099079</v>
      </c>
      <c r="AE99" s="86">
        <v>4.22655564620927</v>
      </c>
      <c r="AF99" s="87"/>
      <c r="AG99" s="88" t="s">
        <v>158</v>
      </c>
      <c r="AH99" s="60" t="s">
        <v>146</v>
      </c>
      <c r="AI99" s="61">
        <v>96</v>
      </c>
      <c r="AJ99" s="62">
        <v>96</v>
      </c>
      <c r="AL99" s="64" t="s">
        <v>158</v>
      </c>
      <c r="AM99" s="65" t="s">
        <v>145</v>
      </c>
      <c r="AN99" s="66">
        <v>90.98275604630187</v>
      </c>
      <c r="AO99" s="67">
        <v>861058.1633099079</v>
      </c>
      <c r="AP99" s="68">
        <v>4.22655564620927</v>
      </c>
      <c r="AQ99" s="14">
        <v>186</v>
      </c>
      <c r="AR99" s="14">
        <v>98</v>
      </c>
    </row>
    <row r="100" spans="1:44" ht="9">
      <c r="A100" s="69" t="s">
        <v>159</v>
      </c>
      <c r="B100" s="70" t="s">
        <v>145</v>
      </c>
      <c r="C100" s="71">
        <v>181</v>
      </c>
      <c r="D100" s="72">
        <v>360.06104639580604</v>
      </c>
      <c r="E100" s="73">
        <v>3286.3636363636365</v>
      </c>
      <c r="F100" s="74">
        <v>1384.9965441535169</v>
      </c>
      <c r="G100" s="75"/>
      <c r="H100" s="76"/>
      <c r="I100" s="76">
        <v>1.0280927873627452</v>
      </c>
      <c r="J100" s="76"/>
      <c r="K100" s="76">
        <v>1.045642803934514</v>
      </c>
      <c r="L100" s="77">
        <v>1.1048741098642338</v>
      </c>
      <c r="M100" s="78">
        <v>20.209941</v>
      </c>
      <c r="N100" s="79">
        <v>40.419882</v>
      </c>
      <c r="O100" s="80">
        <v>50.153993648290594</v>
      </c>
      <c r="P100" s="78">
        <v>0</v>
      </c>
      <c r="Q100" s="79">
        <v>0</v>
      </c>
      <c r="R100" s="79">
        <v>129.39730361258972</v>
      </c>
      <c r="S100" s="81">
        <v>129.39730361258972</v>
      </c>
      <c r="T100" s="78">
        <v>0</v>
      </c>
      <c r="U100" s="82" t="s">
        <v>49</v>
      </c>
      <c r="V100" s="82">
        <v>0</v>
      </c>
      <c r="W100" s="83" t="s">
        <v>49</v>
      </c>
      <c r="X100" s="82">
        <v>173.96955057390383</v>
      </c>
      <c r="Y100" s="82">
        <v>1.3444604</v>
      </c>
      <c r="Z100" s="80">
        <v>173.96955057390383</v>
      </c>
      <c r="AA100" s="75">
        <v>51.445448304297614</v>
      </c>
      <c r="AB100" s="76">
        <v>25.722724152148807</v>
      </c>
      <c r="AC100" s="84">
        <v>0.20578179321719045</v>
      </c>
      <c r="AD100" s="85">
        <v>1069120.476198193</v>
      </c>
      <c r="AE100" s="86">
        <v>6.508884805669122</v>
      </c>
      <c r="AF100" s="87"/>
      <c r="AG100" s="88" t="s">
        <v>159</v>
      </c>
      <c r="AH100" s="60" t="s">
        <v>146</v>
      </c>
      <c r="AI100" s="61">
        <v>97</v>
      </c>
      <c r="AJ100" s="62">
        <v>97</v>
      </c>
      <c r="AL100" s="64" t="s">
        <v>159</v>
      </c>
      <c r="AM100" s="65" t="s">
        <v>145</v>
      </c>
      <c r="AN100" s="66">
        <v>173.96955057390383</v>
      </c>
      <c r="AO100" s="67">
        <v>1069120.476198193</v>
      </c>
      <c r="AP100" s="68">
        <v>6.508884805669122</v>
      </c>
      <c r="AQ100" s="14">
        <v>181</v>
      </c>
      <c r="AR100" s="14">
        <v>99</v>
      </c>
    </row>
    <row r="101" spans="1:44" ht="9">
      <c r="A101" s="69" t="s">
        <v>160</v>
      </c>
      <c r="B101" s="70" t="s">
        <v>145</v>
      </c>
      <c r="C101" s="71">
        <v>161</v>
      </c>
      <c r="D101" s="72">
        <v>213.65777539025473</v>
      </c>
      <c r="E101" s="73">
        <v>5203.728362183755</v>
      </c>
      <c r="F101" s="74">
        <v>6320.027800770156</v>
      </c>
      <c r="G101" s="75"/>
      <c r="H101" s="76"/>
      <c r="I101" s="76">
        <v>1.0293420947693306</v>
      </c>
      <c r="J101" s="76"/>
      <c r="K101" s="76">
        <v>1.0446147303245636</v>
      </c>
      <c r="L101" s="77">
        <v>1.0961598753234756</v>
      </c>
      <c r="M101" s="78">
        <v>6.863815000000001</v>
      </c>
      <c r="N101" s="79">
        <v>13.727630000000001</v>
      </c>
      <c r="O101" s="80">
        <v>31.702270698654285</v>
      </c>
      <c r="P101" s="78">
        <v>0</v>
      </c>
      <c r="Q101" s="79">
        <v>0</v>
      </c>
      <c r="R101" s="79">
        <v>81.79185840252806</v>
      </c>
      <c r="S101" s="81">
        <v>81.79185840252806</v>
      </c>
      <c r="T101" s="78">
        <v>0</v>
      </c>
      <c r="U101" s="82" t="s">
        <v>49</v>
      </c>
      <c r="V101" s="82">
        <v>0</v>
      </c>
      <c r="W101" s="83" t="s">
        <v>49</v>
      </c>
      <c r="X101" s="82">
        <v>109.96591466460625</v>
      </c>
      <c r="Y101" s="82">
        <v>1.3444604</v>
      </c>
      <c r="Z101" s="80">
        <v>109.96591466460625</v>
      </c>
      <c r="AA101" s="75">
        <v>46.961647407450684</v>
      </c>
      <c r="AB101" s="76">
        <v>23.480823703725342</v>
      </c>
      <c r="AC101" s="84">
        <v>0.18784658962980275</v>
      </c>
      <c r="AD101" s="85">
        <v>640209.1030211331</v>
      </c>
      <c r="AE101" s="86">
        <v>6.870624872135021</v>
      </c>
      <c r="AF101" s="87"/>
      <c r="AG101" s="88" t="s">
        <v>160</v>
      </c>
      <c r="AH101" s="60" t="s">
        <v>146</v>
      </c>
      <c r="AI101" s="6">
        <v>98</v>
      </c>
      <c r="AJ101" s="62">
        <v>98</v>
      </c>
      <c r="AL101" s="64" t="s">
        <v>160</v>
      </c>
      <c r="AM101" s="65" t="s">
        <v>145</v>
      </c>
      <c r="AN101" s="66">
        <v>109.96591466460625</v>
      </c>
      <c r="AO101" s="67">
        <v>640209.1030211331</v>
      </c>
      <c r="AP101" s="68">
        <v>6.870624872135021</v>
      </c>
      <c r="AQ101" s="14">
        <v>161</v>
      </c>
      <c r="AR101" s="96">
        <v>100</v>
      </c>
    </row>
    <row r="102" spans="1:44" ht="9">
      <c r="A102" s="69" t="s">
        <v>161</v>
      </c>
      <c r="B102" s="70" t="s">
        <v>145</v>
      </c>
      <c r="C102" s="71">
        <v>142</v>
      </c>
      <c r="D102" s="72">
        <v>186.51060178364577</v>
      </c>
      <c r="E102" s="73">
        <v>4292.803970223325</v>
      </c>
      <c r="F102" s="74">
        <v>2568.1696391267324</v>
      </c>
      <c r="G102" s="75"/>
      <c r="H102" s="76"/>
      <c r="I102" s="76">
        <v>1.0287747432735805</v>
      </c>
      <c r="J102" s="76"/>
      <c r="K102" s="76">
        <v>1.043512161565739</v>
      </c>
      <c r="L102" s="77">
        <v>1.0932509483017738</v>
      </c>
      <c r="M102" s="78">
        <v>8.414105</v>
      </c>
      <c r="N102" s="79">
        <v>16.82821</v>
      </c>
      <c r="O102" s="80">
        <v>22.964484981222057</v>
      </c>
      <c r="P102" s="78">
        <v>0</v>
      </c>
      <c r="Q102" s="79">
        <v>0</v>
      </c>
      <c r="R102" s="79">
        <v>59.24837125155291</v>
      </c>
      <c r="S102" s="81">
        <v>59.24837125155291</v>
      </c>
      <c r="T102" s="78">
        <v>0</v>
      </c>
      <c r="U102" s="82" t="s">
        <v>49</v>
      </c>
      <c r="V102" s="82">
        <v>0</v>
      </c>
      <c r="W102" s="83" t="s">
        <v>49</v>
      </c>
      <c r="X102" s="82">
        <v>79.65708891221132</v>
      </c>
      <c r="Y102" s="82">
        <v>1.3444604</v>
      </c>
      <c r="Z102" s="80">
        <v>79.65708891221132</v>
      </c>
      <c r="AA102" s="75">
        <v>38.79672119180996</v>
      </c>
      <c r="AB102" s="76">
        <v>19.39836059590498</v>
      </c>
      <c r="AC102" s="84">
        <v>0.15518688476723982</v>
      </c>
      <c r="AD102" s="85">
        <v>627064.5399416416</v>
      </c>
      <c r="AE102" s="86">
        <v>5.081268918164289</v>
      </c>
      <c r="AF102" s="87"/>
      <c r="AG102" s="88" t="s">
        <v>161</v>
      </c>
      <c r="AH102" s="60" t="s">
        <v>146</v>
      </c>
      <c r="AI102" s="6">
        <v>99</v>
      </c>
      <c r="AJ102" s="62">
        <v>99</v>
      </c>
      <c r="AL102" s="64" t="s">
        <v>161</v>
      </c>
      <c r="AM102" s="65" t="s">
        <v>145</v>
      </c>
      <c r="AN102" s="66">
        <v>79.65708891221132</v>
      </c>
      <c r="AO102" s="67">
        <v>627064.5399416416</v>
      </c>
      <c r="AP102" s="68">
        <v>5.081268918164289</v>
      </c>
      <c r="AQ102" s="14">
        <v>142</v>
      </c>
      <c r="AR102" s="14">
        <v>101</v>
      </c>
    </row>
    <row r="103" spans="1:44" ht="9">
      <c r="A103" s="69" t="s">
        <v>162</v>
      </c>
      <c r="B103" s="70" t="s">
        <v>145</v>
      </c>
      <c r="C103" s="71">
        <v>126</v>
      </c>
      <c r="D103" s="72">
        <v>165.01071871287638</v>
      </c>
      <c r="E103" s="73">
        <v>3489.0310786106033</v>
      </c>
      <c r="F103" s="74">
        <v>1834.7374071098893</v>
      </c>
      <c r="G103" s="75"/>
      <c r="H103" s="76"/>
      <c r="I103" s="76">
        <v>1.0281480872933748</v>
      </c>
      <c r="J103" s="76"/>
      <c r="K103" s="76">
        <v>1.042462555143034</v>
      </c>
      <c r="L103" s="77">
        <v>1.090773884135634</v>
      </c>
      <c r="M103" s="78">
        <v>2.527611</v>
      </c>
      <c r="N103" s="79">
        <v>5.055222</v>
      </c>
      <c r="O103" s="80">
        <v>15.054506570495231</v>
      </c>
      <c r="P103" s="78">
        <v>0</v>
      </c>
      <c r="Q103" s="79">
        <v>0</v>
      </c>
      <c r="R103" s="79">
        <v>30.109013140990463</v>
      </c>
      <c r="S103" s="81">
        <v>30.109013140990463</v>
      </c>
      <c r="T103" s="78">
        <v>0</v>
      </c>
      <c r="U103" s="82" t="s">
        <v>49</v>
      </c>
      <c r="V103" s="82">
        <v>0</v>
      </c>
      <c r="W103" s="83" t="s">
        <v>49</v>
      </c>
      <c r="X103" s="82">
        <v>40.4803758511413</v>
      </c>
      <c r="Y103" s="82">
        <v>1.3444604</v>
      </c>
      <c r="Z103" s="80">
        <v>40.4803758511413</v>
      </c>
      <c r="AA103" s="75">
        <v>22.256431532245223</v>
      </c>
      <c r="AB103" s="76">
        <v>11.128215766122612</v>
      </c>
      <c r="AC103" s="84">
        <v>0.0890257261289809</v>
      </c>
      <c r="AD103" s="85">
        <v>474031.13641449343</v>
      </c>
      <c r="AE103" s="86">
        <v>3.415841090720691</v>
      </c>
      <c r="AF103" s="87"/>
      <c r="AG103" s="88" t="s">
        <v>162</v>
      </c>
      <c r="AH103" s="60" t="s">
        <v>146</v>
      </c>
      <c r="AI103" s="61">
        <v>100</v>
      </c>
      <c r="AJ103" s="62">
        <v>100</v>
      </c>
      <c r="AL103" s="64" t="s">
        <v>162</v>
      </c>
      <c r="AM103" s="65" t="s">
        <v>145</v>
      </c>
      <c r="AN103" s="66">
        <v>40.4803758511413</v>
      </c>
      <c r="AO103" s="67">
        <v>474031.13641449343</v>
      </c>
      <c r="AP103" s="68">
        <v>3.415841090720691</v>
      </c>
      <c r="AQ103" s="14">
        <v>126</v>
      </c>
      <c r="AR103" s="14">
        <v>102</v>
      </c>
    </row>
    <row r="104" spans="1:44" ht="9">
      <c r="A104" s="69" t="s">
        <v>163</v>
      </c>
      <c r="B104" s="70" t="s">
        <v>145</v>
      </c>
      <c r="C104" s="71">
        <v>109</v>
      </c>
      <c r="D104" s="72">
        <v>161.974</v>
      </c>
      <c r="E104" s="73">
        <v>3051.6746411483255</v>
      </c>
      <c r="F104" s="74">
        <v>2160.2870813397167</v>
      </c>
      <c r="G104" s="75"/>
      <c r="H104" s="76"/>
      <c r="I104" s="76">
        <v>1.0271307314622942</v>
      </c>
      <c r="J104" s="76"/>
      <c r="K104" s="76">
        <v>1.041190034405972</v>
      </c>
      <c r="L104" s="77">
        <v>1.0886401818408844</v>
      </c>
      <c r="M104" s="78">
        <v>0</v>
      </c>
      <c r="N104" s="79">
        <v>0</v>
      </c>
      <c r="O104" s="80">
        <v>13.08658894602048</v>
      </c>
      <c r="P104" s="78">
        <v>0</v>
      </c>
      <c r="Q104" s="79">
        <v>13.08658894602048</v>
      </c>
      <c r="R104" s="79">
        <v>0</v>
      </c>
      <c r="S104" s="81">
        <v>13.08658894602048</v>
      </c>
      <c r="T104" s="78">
        <v>0</v>
      </c>
      <c r="U104" s="82" t="s">
        <v>49</v>
      </c>
      <c r="V104" s="82">
        <v>27.21026781881188</v>
      </c>
      <c r="W104" s="83">
        <v>2.0792483</v>
      </c>
      <c r="X104" s="82">
        <v>0</v>
      </c>
      <c r="Y104" s="82" t="s">
        <v>49</v>
      </c>
      <c r="Z104" s="80">
        <v>27.21026781881188</v>
      </c>
      <c r="AA104" s="75">
        <v>16.066644220515254</v>
      </c>
      <c r="AB104" s="76">
        <v>8.033322110257627</v>
      </c>
      <c r="AC104" s="84">
        <v>0.06426657688206101</v>
      </c>
      <c r="AD104" s="85">
        <v>442250.61330293526</v>
      </c>
      <c r="AE104" s="86">
        <v>2.4610722518250747</v>
      </c>
      <c r="AF104" s="87"/>
      <c r="AG104" s="88" t="s">
        <v>163</v>
      </c>
      <c r="AH104" s="60" t="s">
        <v>146</v>
      </c>
      <c r="AI104" s="61">
        <v>101</v>
      </c>
      <c r="AJ104" s="62">
        <v>101</v>
      </c>
      <c r="AL104" s="64" t="s">
        <v>163</v>
      </c>
      <c r="AM104" s="65" t="s">
        <v>145</v>
      </c>
      <c r="AN104" s="66">
        <v>27.21026781881188</v>
      </c>
      <c r="AO104" s="67">
        <v>442250.61330293526</v>
      </c>
      <c r="AP104" s="68">
        <v>2.4610722518250747</v>
      </c>
      <c r="AQ104" s="14">
        <v>109</v>
      </c>
      <c r="AR104" s="14">
        <v>103</v>
      </c>
    </row>
    <row r="105" spans="1:44" ht="9">
      <c r="A105" s="69" t="s">
        <v>164</v>
      </c>
      <c r="B105" s="70" t="s">
        <v>145</v>
      </c>
      <c r="C105" s="71">
        <v>98</v>
      </c>
      <c r="D105" s="72">
        <v>160.42878016162075</v>
      </c>
      <c r="E105" s="73">
        <v>3560.7064017660045</v>
      </c>
      <c r="F105" s="74">
        <v>-961.3454387364327</v>
      </c>
      <c r="G105" s="75"/>
      <c r="H105" s="76"/>
      <c r="I105" s="76">
        <v>1.025824390559225</v>
      </c>
      <c r="J105" s="76"/>
      <c r="K105" s="76">
        <v>1.0402560144627275</v>
      </c>
      <c r="L105" s="77">
        <v>1.088962745137048</v>
      </c>
      <c r="M105" s="78">
        <v>0</v>
      </c>
      <c r="N105" s="79">
        <v>0</v>
      </c>
      <c r="O105" s="80">
        <v>6.859457000913562</v>
      </c>
      <c r="P105" s="78">
        <v>0.907035636484438</v>
      </c>
      <c r="Q105" s="79">
        <v>5.61228300074746</v>
      </c>
      <c r="R105" s="79">
        <v>0</v>
      </c>
      <c r="S105" s="81">
        <v>6.519318637231898</v>
      </c>
      <c r="T105" s="78">
        <v>3.414141093043796</v>
      </c>
      <c r="U105" s="82">
        <v>3.764065</v>
      </c>
      <c r="V105" s="82">
        <v>11.669329888423055</v>
      </c>
      <c r="W105" s="83">
        <v>2.0792483</v>
      </c>
      <c r="X105" s="82">
        <v>0</v>
      </c>
      <c r="Y105" s="82" t="s">
        <v>49</v>
      </c>
      <c r="Z105" s="80">
        <v>15.083470981466851</v>
      </c>
      <c r="AA105" s="75">
        <v>9.338570400422851</v>
      </c>
      <c r="AB105" s="76">
        <v>4.6692852002114265</v>
      </c>
      <c r="AC105" s="84">
        <v>0.037354281601691415</v>
      </c>
      <c r="AD105" s="85">
        <v>369489.0583534805</v>
      </c>
      <c r="AE105" s="86">
        <v>1.6329004218616825</v>
      </c>
      <c r="AF105" s="87"/>
      <c r="AG105" s="88" t="s">
        <v>164</v>
      </c>
      <c r="AH105" s="60" t="s">
        <v>146</v>
      </c>
      <c r="AI105" s="6">
        <v>102</v>
      </c>
      <c r="AJ105" s="62">
        <v>102</v>
      </c>
      <c r="AL105" s="64" t="s">
        <v>164</v>
      </c>
      <c r="AM105" s="65" t="s">
        <v>145</v>
      </c>
      <c r="AN105" s="66">
        <v>15.083470981466851</v>
      </c>
      <c r="AO105" s="67">
        <v>369489.0583534805</v>
      </c>
      <c r="AP105" s="68">
        <v>1.6329004218616825</v>
      </c>
      <c r="AQ105" s="14">
        <v>98</v>
      </c>
      <c r="AR105" s="14">
        <v>104</v>
      </c>
    </row>
    <row r="106" spans="1:44" ht="9">
      <c r="A106" s="69" t="s">
        <v>165</v>
      </c>
      <c r="B106" s="70" t="s">
        <v>145</v>
      </c>
      <c r="C106" s="71">
        <v>92</v>
      </c>
      <c r="D106" s="72">
        <v>138.6142163470977</v>
      </c>
      <c r="E106" s="73">
        <v>4000</v>
      </c>
      <c r="F106" s="74">
        <v>7782.003710575111</v>
      </c>
      <c r="G106" s="75"/>
      <c r="H106" s="76"/>
      <c r="I106" s="76">
        <v>1.025824390559225</v>
      </c>
      <c r="J106" s="76"/>
      <c r="K106" s="76">
        <v>1.0397013037064906</v>
      </c>
      <c r="L106" s="77">
        <v>1.0865358855785114</v>
      </c>
      <c r="M106" s="78">
        <v>7.162647</v>
      </c>
      <c r="N106" s="79">
        <v>28.650588</v>
      </c>
      <c r="O106" s="80">
        <v>48.01749495972024</v>
      </c>
      <c r="P106" s="78">
        <v>0</v>
      </c>
      <c r="Q106" s="79">
        <v>60.0218686996503</v>
      </c>
      <c r="R106" s="79">
        <v>0</v>
      </c>
      <c r="S106" s="81">
        <v>60.0218686996503</v>
      </c>
      <c r="T106" s="78">
        <v>0</v>
      </c>
      <c r="U106" s="82" t="s">
        <v>49</v>
      </c>
      <c r="V106" s="82">
        <v>124.8003684565711</v>
      </c>
      <c r="W106" s="83">
        <v>2.0792483</v>
      </c>
      <c r="X106" s="82">
        <v>0</v>
      </c>
      <c r="Y106" s="82" t="s">
        <v>49</v>
      </c>
      <c r="Z106" s="80">
        <v>124.8003684565711</v>
      </c>
      <c r="AA106" s="75">
        <v>86.5864180853336</v>
      </c>
      <c r="AB106" s="76">
        <v>43.293209042666795</v>
      </c>
      <c r="AC106" s="84">
        <v>0.34634567234133434</v>
      </c>
      <c r="AD106" s="85">
        <v>278160.58549756254</v>
      </c>
      <c r="AE106" s="86">
        <v>17.946520817582144</v>
      </c>
      <c r="AF106" s="87"/>
      <c r="AG106" s="88" t="s">
        <v>165</v>
      </c>
      <c r="AH106" s="60" t="s">
        <v>146</v>
      </c>
      <c r="AI106" s="6">
        <v>103</v>
      </c>
      <c r="AJ106" s="62">
        <v>103</v>
      </c>
      <c r="AL106" s="64" t="s">
        <v>165</v>
      </c>
      <c r="AM106" s="65" t="s">
        <v>145</v>
      </c>
      <c r="AN106" s="66">
        <v>124.8003684565711</v>
      </c>
      <c r="AO106" s="67">
        <v>278160.58549756254</v>
      </c>
      <c r="AP106" s="68">
        <v>17.946520817582144</v>
      </c>
      <c r="AQ106" s="14">
        <v>92</v>
      </c>
      <c r="AR106" s="96">
        <v>105</v>
      </c>
    </row>
    <row r="107" spans="1:44" ht="9">
      <c r="A107" s="69" t="s">
        <v>166</v>
      </c>
      <c r="B107" s="70" t="s">
        <v>145</v>
      </c>
      <c r="C107" s="71">
        <v>87</v>
      </c>
      <c r="D107" s="72">
        <v>131.3052741879148</v>
      </c>
      <c r="E107" s="73">
        <v>3399.6683250414594</v>
      </c>
      <c r="F107" s="74">
        <v>2144.7753371507424</v>
      </c>
      <c r="G107" s="75"/>
      <c r="H107" s="76"/>
      <c r="I107" s="76">
        <v>1.0254046390275835</v>
      </c>
      <c r="J107" s="76"/>
      <c r="K107" s="76">
        <v>1.0392106732817872</v>
      </c>
      <c r="L107" s="77">
        <v>1.0858060388897246</v>
      </c>
      <c r="M107" s="78">
        <v>0</v>
      </c>
      <c r="N107" s="79">
        <v>0</v>
      </c>
      <c r="O107" s="80">
        <v>9.92755315157464</v>
      </c>
      <c r="P107" s="78">
        <v>0.2761100720281697</v>
      </c>
      <c r="Q107" s="79">
        <v>8.55941223287326</v>
      </c>
      <c r="R107" s="79">
        <v>0</v>
      </c>
      <c r="S107" s="81">
        <v>8.83552230490143</v>
      </c>
      <c r="T107" s="78">
        <v>1.0392962582687124</v>
      </c>
      <c r="U107" s="82">
        <v>3.7640649999999996</v>
      </c>
      <c r="V107" s="82">
        <v>17.79714333420093</v>
      </c>
      <c r="W107" s="83">
        <v>2.0792482999999997</v>
      </c>
      <c r="X107" s="82">
        <v>0</v>
      </c>
      <c r="Y107" s="82" t="s">
        <v>49</v>
      </c>
      <c r="Z107" s="80">
        <v>18.83643959246964</v>
      </c>
      <c r="AA107" s="75">
        <v>13.805577286240323</v>
      </c>
      <c r="AB107" s="76">
        <v>6.902788643120162</v>
      </c>
      <c r="AC107" s="84">
        <v>0.0552223091449613</v>
      </c>
      <c r="AD107" s="85">
        <v>274195.4988697057</v>
      </c>
      <c r="AE107" s="86">
        <v>2.7478845816386626</v>
      </c>
      <c r="AF107" s="87"/>
      <c r="AG107" s="88" t="s">
        <v>166</v>
      </c>
      <c r="AH107" s="60" t="s">
        <v>146</v>
      </c>
      <c r="AI107" s="61">
        <v>104</v>
      </c>
      <c r="AJ107" s="62">
        <v>104</v>
      </c>
      <c r="AL107" s="64" t="s">
        <v>166</v>
      </c>
      <c r="AM107" s="65" t="s">
        <v>145</v>
      </c>
      <c r="AN107" s="66">
        <v>18.83643959246964</v>
      </c>
      <c r="AO107" s="67">
        <v>274195.4988697057</v>
      </c>
      <c r="AP107" s="68">
        <v>2.7478845816386626</v>
      </c>
      <c r="AQ107" s="14">
        <v>87</v>
      </c>
      <c r="AR107" s="14">
        <v>106</v>
      </c>
    </row>
    <row r="108" spans="1:44" ht="9">
      <c r="A108" s="69" t="s">
        <v>167</v>
      </c>
      <c r="B108" s="70" t="s">
        <v>145</v>
      </c>
      <c r="C108" s="71">
        <v>74</v>
      </c>
      <c r="D108" s="72">
        <v>109.73740928109333</v>
      </c>
      <c r="E108" s="73">
        <v>2957.878315132605</v>
      </c>
      <c r="F108" s="74">
        <v>1641.375523441995</v>
      </c>
      <c r="G108" s="75"/>
      <c r="H108" s="76"/>
      <c r="I108" s="76">
        <v>1.0246652431850398</v>
      </c>
      <c r="J108" s="76"/>
      <c r="K108" s="76">
        <v>1.0377896915183327</v>
      </c>
      <c r="L108" s="77">
        <v>1.0820847046431958</v>
      </c>
      <c r="M108" s="78">
        <v>0</v>
      </c>
      <c r="N108" s="79">
        <v>0</v>
      </c>
      <c r="O108" s="80">
        <v>7.934782552165833</v>
      </c>
      <c r="P108" s="78">
        <v>4.4213988342851</v>
      </c>
      <c r="Q108" s="79">
        <v>2.8247825885710363</v>
      </c>
      <c r="R108" s="79">
        <v>0</v>
      </c>
      <c r="S108" s="81">
        <v>7.246181422856136</v>
      </c>
      <c r="T108" s="78">
        <v>16.642432603173344</v>
      </c>
      <c r="U108" s="82">
        <v>3.764065</v>
      </c>
      <c r="V108" s="82">
        <v>5.873424395155927</v>
      </c>
      <c r="W108" s="83">
        <v>2.0792483</v>
      </c>
      <c r="X108" s="82">
        <v>0</v>
      </c>
      <c r="Y108" s="82" t="s">
        <v>49</v>
      </c>
      <c r="Z108" s="80">
        <v>22.51585699832927</v>
      </c>
      <c r="AA108" s="75">
        <v>19.606987677840223</v>
      </c>
      <c r="AB108" s="76">
        <v>9.803493838920112</v>
      </c>
      <c r="AC108" s="84">
        <v>0.0784279507113609</v>
      </c>
      <c r="AD108" s="85">
        <v>365601.0890161097</v>
      </c>
      <c r="AE108" s="86">
        <v>2.46343434686401</v>
      </c>
      <c r="AF108" s="87"/>
      <c r="AG108" s="88" t="s">
        <v>167</v>
      </c>
      <c r="AH108" s="60" t="s">
        <v>146</v>
      </c>
      <c r="AI108" s="61">
        <v>105</v>
      </c>
      <c r="AJ108" s="62">
        <v>105</v>
      </c>
      <c r="AL108" s="64" t="s">
        <v>167</v>
      </c>
      <c r="AM108" s="65" t="s">
        <v>145</v>
      </c>
      <c r="AN108" s="66">
        <v>22.51585699832927</v>
      </c>
      <c r="AO108" s="67">
        <v>365601.0890161097</v>
      </c>
      <c r="AP108" s="68">
        <v>2.46343434686401</v>
      </c>
      <c r="AQ108" s="14">
        <v>74</v>
      </c>
      <c r="AR108" s="14">
        <v>107</v>
      </c>
    </row>
    <row r="109" spans="1:44" ht="9">
      <c r="A109" s="69" t="s">
        <v>168</v>
      </c>
      <c r="B109" s="70" t="s">
        <v>145</v>
      </c>
      <c r="C109" s="71">
        <v>72</v>
      </c>
      <c r="D109" s="72">
        <v>100.20729073536704</v>
      </c>
      <c r="E109" s="73">
        <v>2421.63661581137</v>
      </c>
      <c r="F109" s="74">
        <v>4519.660194174765</v>
      </c>
      <c r="G109" s="75"/>
      <c r="H109" s="76"/>
      <c r="I109" s="76">
        <v>1.0240439991113948</v>
      </c>
      <c r="J109" s="76"/>
      <c r="K109" s="76">
        <v>1.037549128524961</v>
      </c>
      <c r="L109" s="77">
        <v>1.0798265133134421</v>
      </c>
      <c r="M109" s="78">
        <v>0</v>
      </c>
      <c r="N109" s="79">
        <v>0</v>
      </c>
      <c r="O109" s="80">
        <v>11.5710377957597</v>
      </c>
      <c r="P109" s="78">
        <v>0</v>
      </c>
      <c r="Q109" s="79">
        <v>10.298223638226133</v>
      </c>
      <c r="R109" s="79">
        <v>0</v>
      </c>
      <c r="S109" s="81">
        <v>10.298223638226133</v>
      </c>
      <c r="T109" s="78">
        <v>0</v>
      </c>
      <c r="U109" s="82" t="s">
        <v>49</v>
      </c>
      <c r="V109" s="82">
        <v>21.412563992801502</v>
      </c>
      <c r="W109" s="83">
        <v>2.0792482999999997</v>
      </c>
      <c r="X109" s="82">
        <v>0</v>
      </c>
      <c r="Y109" s="82" t="s">
        <v>49</v>
      </c>
      <c r="Z109" s="80">
        <v>21.412563992801502</v>
      </c>
      <c r="AA109" s="75">
        <v>19.894687525820437</v>
      </c>
      <c r="AB109" s="76">
        <v>9.947343762910219</v>
      </c>
      <c r="AC109" s="84">
        <v>0.07957875010328175</v>
      </c>
      <c r="AD109" s="85">
        <v>195556.53425628616</v>
      </c>
      <c r="AE109" s="86">
        <v>4.379820715116441</v>
      </c>
      <c r="AF109" s="87"/>
      <c r="AG109" s="88" t="s">
        <v>168</v>
      </c>
      <c r="AH109" s="60" t="s">
        <v>146</v>
      </c>
      <c r="AI109" s="6">
        <v>106</v>
      </c>
      <c r="AJ109" s="62">
        <v>106</v>
      </c>
      <c r="AL109" s="64" t="s">
        <v>168</v>
      </c>
      <c r="AM109" s="65" t="s">
        <v>145</v>
      </c>
      <c r="AN109" s="66">
        <v>21.412563992801502</v>
      </c>
      <c r="AO109" s="67">
        <v>195556.53425628616</v>
      </c>
      <c r="AP109" s="68">
        <v>4.379820715116441</v>
      </c>
      <c r="AQ109" s="14">
        <v>72</v>
      </c>
      <c r="AR109" s="14">
        <v>108</v>
      </c>
    </row>
    <row r="110" spans="1:44" ht="9">
      <c r="A110" s="69" t="s">
        <v>169</v>
      </c>
      <c r="B110" s="70" t="s">
        <v>145</v>
      </c>
      <c r="C110" s="71">
        <v>66</v>
      </c>
      <c r="D110" s="72">
        <v>90.4787344094781</v>
      </c>
      <c r="E110" s="73">
        <v>3700</v>
      </c>
      <c r="F110" s="74">
        <v>5602.272727272735</v>
      </c>
      <c r="G110" s="75"/>
      <c r="H110" s="76"/>
      <c r="I110" s="76">
        <v>1.0240439991113948</v>
      </c>
      <c r="J110" s="76"/>
      <c r="K110" s="76">
        <v>1.036785168634992</v>
      </c>
      <c r="L110" s="77">
        <v>1.0797866157771328</v>
      </c>
      <c r="M110" s="78">
        <v>8.301568</v>
      </c>
      <c r="N110" s="79">
        <v>16.603136</v>
      </c>
      <c r="O110" s="80">
        <v>22.729696484626626</v>
      </c>
      <c r="P110" s="78">
        <v>0</v>
      </c>
      <c r="Q110" s="79">
        <v>0</v>
      </c>
      <c r="R110" s="79">
        <v>56.824241211566566</v>
      </c>
      <c r="S110" s="81">
        <v>56.824241211566566</v>
      </c>
      <c r="T110" s="78">
        <v>0</v>
      </c>
      <c r="U110" s="82" t="s">
        <v>49</v>
      </c>
      <c r="V110" s="82">
        <v>0</v>
      </c>
      <c r="W110" s="83" t="s">
        <v>49</v>
      </c>
      <c r="X110" s="82">
        <v>76.39794206899926</v>
      </c>
      <c r="Y110" s="82">
        <v>1.3444603999999998</v>
      </c>
      <c r="Z110" s="80">
        <v>76.39794206899926</v>
      </c>
      <c r="AA110" s="75">
        <v>78.11713698458621</v>
      </c>
      <c r="AB110" s="76">
        <v>39.058568492293105</v>
      </c>
      <c r="AC110" s="84">
        <v>0.31246854793834483</v>
      </c>
      <c r="AD110" s="85">
        <v>256186.37806751684</v>
      </c>
      <c r="AE110" s="86">
        <v>11.928494035520485</v>
      </c>
      <c r="AF110" s="87"/>
      <c r="AG110" s="88" t="s">
        <v>169</v>
      </c>
      <c r="AH110" s="60" t="s">
        <v>146</v>
      </c>
      <c r="AI110" s="6">
        <v>107</v>
      </c>
      <c r="AJ110" s="62">
        <v>107</v>
      </c>
      <c r="AL110" s="64" t="s">
        <v>169</v>
      </c>
      <c r="AM110" s="65" t="s">
        <v>145</v>
      </c>
      <c r="AN110" s="66">
        <v>76.39794206899926</v>
      </c>
      <c r="AO110" s="67">
        <v>256186.37806751684</v>
      </c>
      <c r="AP110" s="68">
        <v>11.928494035520485</v>
      </c>
      <c r="AQ110" s="14">
        <v>66</v>
      </c>
      <c r="AR110" s="14">
        <v>109</v>
      </c>
    </row>
    <row r="111" spans="1:44" s="117" customFormat="1" ht="9">
      <c r="A111" s="97" t="s">
        <v>146</v>
      </c>
      <c r="B111" s="98"/>
      <c r="C111" s="99">
        <f>SUM(C88:C110)</f>
        <v>13122</v>
      </c>
      <c r="D111" s="124">
        <f>SUM(D88:D110)</f>
        <v>19473.814817939856</v>
      </c>
      <c r="E111" s="101"/>
      <c r="F111" s="124"/>
      <c r="G111" s="101"/>
      <c r="H111" s="99"/>
      <c r="I111" s="99"/>
      <c r="J111" s="99"/>
      <c r="K111" s="99"/>
      <c r="L111" s="124"/>
      <c r="M111" s="103">
        <f aca="true" t="shared" si="9" ref="M111:Z111">SUM(M88:M110)</f>
        <v>601.9439949999999</v>
      </c>
      <c r="N111" s="107">
        <f t="shared" si="9"/>
        <v>1553.1334055910622</v>
      </c>
      <c r="O111" s="125">
        <f t="shared" si="9"/>
        <v>3990.453705180682</v>
      </c>
      <c r="P111" s="103">
        <f t="shared" si="9"/>
        <v>2122.9745900837115</v>
      </c>
      <c r="Q111" s="107">
        <f t="shared" si="9"/>
        <v>665.8044222447946</v>
      </c>
      <c r="R111" s="107">
        <f t="shared" si="9"/>
        <v>5746.968641312313</v>
      </c>
      <c r="S111" s="126">
        <f t="shared" si="9"/>
        <v>8535.747653640823</v>
      </c>
      <c r="T111" s="103">
        <f t="shared" si="9"/>
        <v>23122.838845043538</v>
      </c>
      <c r="U111" s="107">
        <f t="shared" si="9"/>
        <v>44.458907347490005</v>
      </c>
      <c r="V111" s="107">
        <f t="shared" si="9"/>
        <v>3205.1871761470265</v>
      </c>
      <c r="W111" s="107">
        <f t="shared" si="9"/>
        <v>32.6074748195</v>
      </c>
      <c r="X111" s="107">
        <f t="shared" si="9"/>
        <v>12418.64453603919</v>
      </c>
      <c r="Y111" s="107">
        <f t="shared" si="9"/>
        <v>26.85532081199999</v>
      </c>
      <c r="Z111" s="125">
        <f t="shared" si="9"/>
        <v>38746.67055722975</v>
      </c>
      <c r="AA111" s="108">
        <f>Z111*1000000/((C111+D111)/4)/1000/25</f>
        <v>190.19212508670716</v>
      </c>
      <c r="AB111" s="127">
        <f>Z111*1000000/((C111+D111)/2)/1000/25</f>
        <v>95.09606254335358</v>
      </c>
      <c r="AC111" s="113">
        <f>AA111/250</f>
        <v>0.7607685003468286</v>
      </c>
      <c r="AD111" s="111">
        <v>530646394.7035077</v>
      </c>
      <c r="AE111" s="112">
        <v>2.9207148823750315</v>
      </c>
      <c r="AF111" s="113"/>
      <c r="AG111" s="114" t="s">
        <v>146</v>
      </c>
      <c r="AH111" s="114" t="s">
        <v>146</v>
      </c>
      <c r="AI111" s="135">
        <v>108</v>
      </c>
      <c r="AJ111" s="116">
        <v>108</v>
      </c>
      <c r="AL111" s="118"/>
      <c r="AM111" s="119"/>
      <c r="AN111" s="120">
        <v>38746.67055722975</v>
      </c>
      <c r="AO111" s="121">
        <v>530646394.7035077</v>
      </c>
      <c r="AP111" s="122">
        <v>2.9207148823750315</v>
      </c>
      <c r="AQ111" s="123"/>
      <c r="AR111" s="130">
        <v>110</v>
      </c>
    </row>
    <row r="112" spans="1:44" ht="9">
      <c r="A112" s="131" t="s">
        <v>170</v>
      </c>
      <c r="B112" s="70" t="s">
        <v>171</v>
      </c>
      <c r="C112" s="71">
        <v>2924</v>
      </c>
      <c r="D112" s="72">
        <v>5008.963240623894</v>
      </c>
      <c r="E112" s="73">
        <v>7364.342790118027</v>
      </c>
      <c r="F112" s="74">
        <v>8221.310666126796</v>
      </c>
      <c r="G112" s="75">
        <v>1.08</v>
      </c>
      <c r="H112" s="76">
        <v>1.18</v>
      </c>
      <c r="I112" s="76">
        <v>1.26</v>
      </c>
      <c r="J112" s="76">
        <v>1.42</v>
      </c>
      <c r="K112" s="76">
        <v>1.46</v>
      </c>
      <c r="L112" s="77">
        <v>1.85</v>
      </c>
      <c r="M112" s="78">
        <v>131.85915999999997</v>
      </c>
      <c r="N112" s="79">
        <v>485.2872811333333</v>
      </c>
      <c r="O112" s="80">
        <v>1273.5</v>
      </c>
      <c r="P112" s="132">
        <v>1653</v>
      </c>
      <c r="Q112" s="133">
        <v>643</v>
      </c>
      <c r="R112" s="133">
        <v>317</v>
      </c>
      <c r="S112" s="134">
        <v>2613</v>
      </c>
      <c r="T112" s="78">
        <v>10720.3768246575</v>
      </c>
      <c r="U112" s="82">
        <v>6.4854064275</v>
      </c>
      <c r="V112" s="82">
        <v>1771.9605912855</v>
      </c>
      <c r="W112" s="83">
        <v>2.7557707485</v>
      </c>
      <c r="X112" s="82">
        <v>564.8641443060001</v>
      </c>
      <c r="Y112" s="82">
        <v>1.7819058180000003</v>
      </c>
      <c r="Z112" s="80">
        <v>13057.201560249001</v>
      </c>
      <c r="AA112" s="75">
        <v>263.3508042671249</v>
      </c>
      <c r="AB112" s="76">
        <v>131.67540213356244</v>
      </c>
      <c r="AC112" s="84">
        <v>1.0534032170684995</v>
      </c>
      <c r="AD112" s="85">
        <v>272415903.04712397</v>
      </c>
      <c r="AE112" s="86">
        <v>1.9172451261761023</v>
      </c>
      <c r="AF112" s="87"/>
      <c r="AG112" s="88" t="s">
        <v>170</v>
      </c>
      <c r="AH112" s="60" t="s">
        <v>172</v>
      </c>
      <c r="AI112" s="61">
        <v>109</v>
      </c>
      <c r="AJ112" s="62">
        <v>109</v>
      </c>
      <c r="AL112" s="64" t="s">
        <v>170</v>
      </c>
      <c r="AM112" s="65" t="s">
        <v>171</v>
      </c>
      <c r="AN112" s="66">
        <v>13057.201560249001</v>
      </c>
      <c r="AO112" s="67">
        <v>272415903.04712397</v>
      </c>
      <c r="AP112" s="68">
        <v>1.9172451261761023</v>
      </c>
      <c r="AQ112" s="14">
        <v>2924</v>
      </c>
      <c r="AR112" s="14">
        <v>111</v>
      </c>
    </row>
    <row r="113" spans="1:44" ht="9">
      <c r="A113" s="69" t="s">
        <v>173</v>
      </c>
      <c r="B113" s="70" t="s">
        <v>171</v>
      </c>
      <c r="C113" s="71">
        <v>285</v>
      </c>
      <c r="D113" s="72">
        <v>347.4558620122174</v>
      </c>
      <c r="E113" s="73">
        <v>4302.516411378556</v>
      </c>
      <c r="F113" s="74">
        <v>5267.064663102981</v>
      </c>
      <c r="G113" s="75"/>
      <c r="H113" s="76"/>
      <c r="I113" s="76">
        <v>1.0350263826829957</v>
      </c>
      <c r="J113" s="76"/>
      <c r="K113" s="76">
        <v>1.0496288550027588</v>
      </c>
      <c r="L113" s="77">
        <v>1.0989121990819588</v>
      </c>
      <c r="M113" s="78">
        <v>21.9785</v>
      </c>
      <c r="N113" s="79">
        <v>53.85468</v>
      </c>
      <c r="O113" s="80">
        <v>74.60319050763337</v>
      </c>
      <c r="P113" s="78">
        <v>0</v>
      </c>
      <c r="Q113" s="79">
        <v>86.79027610835941</v>
      </c>
      <c r="R113" s="79">
        <v>298.6576436966004</v>
      </c>
      <c r="S113" s="81">
        <v>385.44791980495984</v>
      </c>
      <c r="T113" s="78">
        <v>0</v>
      </c>
      <c r="U113" s="82" t="s">
        <v>49</v>
      </c>
      <c r="V113" s="82">
        <v>207.07714645338118</v>
      </c>
      <c r="W113" s="83">
        <v>2.3859486999999997</v>
      </c>
      <c r="X113" s="82">
        <v>460.76172544860896</v>
      </c>
      <c r="Y113" s="82">
        <v>1.5427756000000001</v>
      </c>
      <c r="Z113" s="80">
        <v>667.8388719019902</v>
      </c>
      <c r="AA113" s="75">
        <v>168.95126746766448</v>
      </c>
      <c r="AB113" s="76">
        <v>84.47563373383224</v>
      </c>
      <c r="AC113" s="84">
        <v>0.6758050698706579</v>
      </c>
      <c r="AD113" s="85">
        <v>1228253.4491402179</v>
      </c>
      <c r="AE113" s="86">
        <v>21.7492203215706</v>
      </c>
      <c r="AF113" s="87"/>
      <c r="AG113" s="88" t="s">
        <v>173</v>
      </c>
      <c r="AH113" s="60" t="s">
        <v>172</v>
      </c>
      <c r="AI113" s="6">
        <v>110</v>
      </c>
      <c r="AJ113" s="62">
        <v>110</v>
      </c>
      <c r="AL113" s="64" t="s">
        <v>173</v>
      </c>
      <c r="AM113" s="65" t="s">
        <v>171</v>
      </c>
      <c r="AN113" s="66">
        <v>667.8388719019902</v>
      </c>
      <c r="AO113" s="67">
        <v>1228253.4491402179</v>
      </c>
      <c r="AP113" s="68">
        <v>21.7492203215706</v>
      </c>
      <c r="AQ113" s="14">
        <v>285</v>
      </c>
      <c r="AR113" s="14">
        <v>112</v>
      </c>
    </row>
    <row r="114" spans="1:44" ht="9">
      <c r="A114" s="69" t="s">
        <v>174</v>
      </c>
      <c r="B114" s="70" t="s">
        <v>171</v>
      </c>
      <c r="C114" s="71">
        <v>252</v>
      </c>
      <c r="D114" s="72">
        <v>251.81616110670797</v>
      </c>
      <c r="E114" s="73">
        <v>3541.504539559014</v>
      </c>
      <c r="F114" s="74">
        <v>4300.753565471976</v>
      </c>
      <c r="G114" s="75"/>
      <c r="H114" s="76"/>
      <c r="I114" s="76">
        <v>1.0325232099956336</v>
      </c>
      <c r="J114" s="76"/>
      <c r="K114" s="76">
        <v>1.0485483873883503</v>
      </c>
      <c r="L114" s="77">
        <v>1.1026333610887686</v>
      </c>
      <c r="M114" s="78">
        <v>0.35152</v>
      </c>
      <c r="N114" s="79">
        <v>1.40608</v>
      </c>
      <c r="O114" s="80">
        <v>28.237366184360713</v>
      </c>
      <c r="P114" s="78">
        <v>0</v>
      </c>
      <c r="Q114" s="79">
        <v>36.42620237782532</v>
      </c>
      <c r="R114" s="79">
        <v>0</v>
      </c>
      <c r="S114" s="81">
        <v>36.42620237782532</v>
      </c>
      <c r="T114" s="78">
        <v>0</v>
      </c>
      <c r="U114" s="82" t="s">
        <v>49</v>
      </c>
      <c r="V114" s="82">
        <v>86.91105020930922</v>
      </c>
      <c r="W114" s="83">
        <v>2.3859486999999997</v>
      </c>
      <c r="X114" s="82">
        <v>0</v>
      </c>
      <c r="Y114" s="82" t="s">
        <v>49</v>
      </c>
      <c r="Z114" s="80">
        <v>86.91105020930922</v>
      </c>
      <c r="AA114" s="75">
        <v>27.60087727821864</v>
      </c>
      <c r="AB114" s="76">
        <v>13.800438639109318</v>
      </c>
      <c r="AC114" s="84">
        <v>0.11040350911287454</v>
      </c>
      <c r="AD114" s="85">
        <v>924680.8364624602</v>
      </c>
      <c r="AE114" s="86">
        <v>3.759612907813845</v>
      </c>
      <c r="AF114" s="87"/>
      <c r="AG114" s="88" t="s">
        <v>174</v>
      </c>
      <c r="AH114" s="60" t="s">
        <v>172</v>
      </c>
      <c r="AI114" s="6">
        <v>111</v>
      </c>
      <c r="AJ114" s="62">
        <v>111</v>
      </c>
      <c r="AL114" s="64" t="s">
        <v>174</v>
      </c>
      <c r="AM114" s="65" t="s">
        <v>171</v>
      </c>
      <c r="AN114" s="66">
        <v>86.91105020930922</v>
      </c>
      <c r="AO114" s="67">
        <v>924680.8364624602</v>
      </c>
      <c r="AP114" s="68">
        <v>3.759612907813845</v>
      </c>
      <c r="AQ114" s="14">
        <v>252</v>
      </c>
      <c r="AR114" s="14">
        <v>113</v>
      </c>
    </row>
    <row r="115" spans="1:44" ht="9">
      <c r="A115" s="69" t="s">
        <v>175</v>
      </c>
      <c r="B115" s="70" t="s">
        <v>171</v>
      </c>
      <c r="C115" s="71">
        <v>235</v>
      </c>
      <c r="D115" s="72">
        <v>301.98441632934004</v>
      </c>
      <c r="E115" s="73">
        <v>5628.396143733567</v>
      </c>
      <c r="F115" s="74">
        <v>8082.414116037282</v>
      </c>
      <c r="G115" s="75"/>
      <c r="H115" s="76"/>
      <c r="I115" s="76">
        <v>1.0325760737737266</v>
      </c>
      <c r="J115" s="76"/>
      <c r="K115" s="76">
        <v>1.0479351608141858</v>
      </c>
      <c r="L115" s="77">
        <v>1.1210182895733038</v>
      </c>
      <c r="M115" s="78">
        <v>0</v>
      </c>
      <c r="N115" s="79">
        <v>0</v>
      </c>
      <c r="O115" s="80">
        <v>37.655442668639665</v>
      </c>
      <c r="P115" s="78">
        <v>12.99505188738215</v>
      </c>
      <c r="Q115" s="79">
        <v>34.747453008535956</v>
      </c>
      <c r="R115" s="79">
        <v>0</v>
      </c>
      <c r="S115" s="81">
        <v>47.7425048959181</v>
      </c>
      <c r="T115" s="78">
        <v>56.12933269139141</v>
      </c>
      <c r="U115" s="82">
        <v>4.319285</v>
      </c>
      <c r="V115" s="82">
        <v>82.90564033402744</v>
      </c>
      <c r="W115" s="83">
        <v>2.3859486999999997</v>
      </c>
      <c r="X115" s="82">
        <v>0</v>
      </c>
      <c r="Y115" s="82" t="s">
        <v>49</v>
      </c>
      <c r="Z115" s="80">
        <v>139.03497302541885</v>
      </c>
      <c r="AA115" s="75">
        <v>41.42689248997401</v>
      </c>
      <c r="AB115" s="76">
        <v>20.713446244987004</v>
      </c>
      <c r="AC115" s="84">
        <v>0.16570756995989602</v>
      </c>
      <c r="AD115" s="85">
        <v>1472450.9504767808</v>
      </c>
      <c r="AE115" s="86">
        <v>3.7769671846902395</v>
      </c>
      <c r="AF115" s="87"/>
      <c r="AG115" s="88" t="s">
        <v>175</v>
      </c>
      <c r="AH115" s="60" t="s">
        <v>172</v>
      </c>
      <c r="AI115" s="61">
        <v>112</v>
      </c>
      <c r="AJ115" s="62">
        <v>112</v>
      </c>
      <c r="AL115" s="64" t="s">
        <v>175</v>
      </c>
      <c r="AM115" s="65" t="s">
        <v>171</v>
      </c>
      <c r="AN115" s="66">
        <v>139.03497302541885</v>
      </c>
      <c r="AO115" s="67">
        <v>1472450.9504767808</v>
      </c>
      <c r="AP115" s="68">
        <v>3.7769671846902395</v>
      </c>
      <c r="AQ115" s="14">
        <v>235</v>
      </c>
      <c r="AR115" s="14">
        <v>114</v>
      </c>
    </row>
    <row r="116" spans="1:44" ht="9">
      <c r="A116" s="69" t="s">
        <v>176</v>
      </c>
      <c r="B116" s="70" t="s">
        <v>171</v>
      </c>
      <c r="C116" s="71">
        <v>155</v>
      </c>
      <c r="D116" s="72">
        <v>179.2986539131816</v>
      </c>
      <c r="E116" s="73">
        <v>5200</v>
      </c>
      <c r="F116" s="74">
        <v>6813.6094674556225</v>
      </c>
      <c r="G116" s="75"/>
      <c r="H116" s="76"/>
      <c r="I116" s="76">
        <v>1.0301432831250776</v>
      </c>
      <c r="J116" s="76"/>
      <c r="K116" s="76">
        <v>1.044281272526551</v>
      </c>
      <c r="L116" s="77">
        <v>1.0919969867565231</v>
      </c>
      <c r="M116" s="78">
        <v>0</v>
      </c>
      <c r="N116" s="79">
        <v>0</v>
      </c>
      <c r="O116" s="80">
        <v>23.059338223922943</v>
      </c>
      <c r="P116" s="78">
        <v>9.583892846444495</v>
      </c>
      <c r="Q116" s="79">
        <v>16.780103046023928</v>
      </c>
      <c r="R116" s="79">
        <v>0</v>
      </c>
      <c r="S116" s="81">
        <v>26.363995892468424</v>
      </c>
      <c r="T116" s="78">
        <v>41.39556461325501</v>
      </c>
      <c r="U116" s="82">
        <v>4.319285</v>
      </c>
      <c r="V116" s="82">
        <v>40.03646504852683</v>
      </c>
      <c r="W116" s="83">
        <v>2.3859486999999997</v>
      </c>
      <c r="X116" s="82">
        <v>0</v>
      </c>
      <c r="Y116" s="82" t="s">
        <v>49</v>
      </c>
      <c r="Z116" s="80">
        <v>81.43202966178184</v>
      </c>
      <c r="AA116" s="75">
        <v>38.97450556073372</v>
      </c>
      <c r="AB116" s="76">
        <v>19.48725278036686</v>
      </c>
      <c r="AC116" s="84">
        <v>0.15589802224293486</v>
      </c>
      <c r="AD116" s="85">
        <v>549629.2408142933</v>
      </c>
      <c r="AE116" s="86">
        <v>5.926324410334332</v>
      </c>
      <c r="AF116" s="87"/>
      <c r="AG116" s="88" t="s">
        <v>176</v>
      </c>
      <c r="AH116" s="60" t="s">
        <v>172</v>
      </c>
      <c r="AI116" s="61">
        <v>113</v>
      </c>
      <c r="AJ116" s="62">
        <v>113</v>
      </c>
      <c r="AL116" s="64" t="s">
        <v>176</v>
      </c>
      <c r="AM116" s="65" t="s">
        <v>171</v>
      </c>
      <c r="AN116" s="66">
        <v>81.43202966178184</v>
      </c>
      <c r="AO116" s="67">
        <v>549629.2408142933</v>
      </c>
      <c r="AP116" s="68">
        <v>5.926324410334332</v>
      </c>
      <c r="AQ116" s="14">
        <v>155</v>
      </c>
      <c r="AR116" s="96">
        <v>115</v>
      </c>
    </row>
    <row r="117" spans="1:44" ht="9">
      <c r="A117" s="69" t="s">
        <v>177</v>
      </c>
      <c r="B117" s="70" t="s">
        <v>171</v>
      </c>
      <c r="C117" s="71">
        <v>120</v>
      </c>
      <c r="D117" s="72">
        <v>185.3828599983343</v>
      </c>
      <c r="E117" s="73">
        <v>4500</v>
      </c>
      <c r="F117" s="74">
        <v>9206.384892086324</v>
      </c>
      <c r="G117" s="75"/>
      <c r="H117" s="76"/>
      <c r="I117" s="76">
        <v>1.0250463236193739</v>
      </c>
      <c r="J117" s="76"/>
      <c r="K117" s="76">
        <v>1.0420341775016264</v>
      </c>
      <c r="L117" s="77">
        <v>1.0993681843542285</v>
      </c>
      <c r="M117" s="78">
        <v>0</v>
      </c>
      <c r="N117" s="79">
        <v>0</v>
      </c>
      <c r="O117" s="80">
        <v>20.220835029256477</v>
      </c>
      <c r="P117" s="78">
        <v>0</v>
      </c>
      <c r="Q117" s="79">
        <v>25.276043786570597</v>
      </c>
      <c r="R117" s="79">
        <v>0</v>
      </c>
      <c r="S117" s="81">
        <v>25.276043786570597</v>
      </c>
      <c r="T117" s="78">
        <v>0</v>
      </c>
      <c r="U117" s="82" t="s">
        <v>49</v>
      </c>
      <c r="V117" s="82">
        <v>60.307343813711185</v>
      </c>
      <c r="W117" s="83">
        <v>2.3859486999999997</v>
      </c>
      <c r="X117" s="82">
        <v>0</v>
      </c>
      <c r="Y117" s="82" t="s">
        <v>49</v>
      </c>
      <c r="Z117" s="80">
        <v>60.307343813711185</v>
      </c>
      <c r="AA117" s="75">
        <v>31.596976366802057</v>
      </c>
      <c r="AB117" s="76">
        <v>15.79848818340103</v>
      </c>
      <c r="AC117" s="84">
        <v>0.12638790546720824</v>
      </c>
      <c r="AD117" s="85">
        <v>633728.0165805409</v>
      </c>
      <c r="AE117" s="86">
        <v>3.8065127143418116</v>
      </c>
      <c r="AF117" s="87"/>
      <c r="AG117" s="88" t="s">
        <v>177</v>
      </c>
      <c r="AH117" s="60" t="s">
        <v>172</v>
      </c>
      <c r="AI117" s="6">
        <v>114</v>
      </c>
      <c r="AJ117" s="62">
        <v>114</v>
      </c>
      <c r="AL117" s="64" t="s">
        <v>177</v>
      </c>
      <c r="AM117" s="65" t="s">
        <v>171</v>
      </c>
      <c r="AN117" s="66">
        <v>60.307343813711185</v>
      </c>
      <c r="AO117" s="67">
        <v>633728.0165805409</v>
      </c>
      <c r="AP117" s="68">
        <v>3.8065127143418116</v>
      </c>
      <c r="AQ117" s="14">
        <v>120</v>
      </c>
      <c r="AR117" s="14">
        <v>116</v>
      </c>
    </row>
    <row r="118" spans="1:44" ht="9">
      <c r="A118" s="69" t="s">
        <v>178</v>
      </c>
      <c r="B118" s="70" t="s">
        <v>171</v>
      </c>
      <c r="C118" s="71">
        <v>112</v>
      </c>
      <c r="D118" s="72">
        <v>159.28520864381522</v>
      </c>
      <c r="E118" s="73">
        <v>5700</v>
      </c>
      <c r="F118" s="74">
        <v>9160.060975609755</v>
      </c>
      <c r="G118" s="75"/>
      <c r="H118" s="76"/>
      <c r="I118" s="76">
        <v>1.0271307314622942</v>
      </c>
      <c r="J118" s="76"/>
      <c r="K118" s="76">
        <v>1.0414284200899708</v>
      </c>
      <c r="L118" s="77">
        <v>1.0896831192083791</v>
      </c>
      <c r="M118" s="78">
        <v>0</v>
      </c>
      <c r="N118" s="79">
        <v>0</v>
      </c>
      <c r="O118" s="80">
        <v>19.6127856256485</v>
      </c>
      <c r="P118" s="78">
        <v>6.132162947554181</v>
      </c>
      <c r="Q118" s="79">
        <v>18.52318642422358</v>
      </c>
      <c r="R118" s="79">
        <v>0</v>
      </c>
      <c r="S118" s="81">
        <v>24.655349371777763</v>
      </c>
      <c r="T118" s="78">
        <v>26.48655943692656</v>
      </c>
      <c r="U118" s="82">
        <v>4.319285</v>
      </c>
      <c r="V118" s="82">
        <v>44.1953725687339</v>
      </c>
      <c r="W118" s="83">
        <v>2.3859487</v>
      </c>
      <c r="X118" s="82">
        <v>0</v>
      </c>
      <c r="Y118" s="82" t="s">
        <v>49</v>
      </c>
      <c r="Z118" s="80">
        <v>70.68193200566046</v>
      </c>
      <c r="AA118" s="75">
        <v>41.687157134151036</v>
      </c>
      <c r="AB118" s="76">
        <v>20.843578567075518</v>
      </c>
      <c r="AC118" s="84">
        <v>0.16674862853660413</v>
      </c>
      <c r="AD118" s="85">
        <v>400342.3082598995</v>
      </c>
      <c r="AE118" s="86">
        <v>7.062149620196947</v>
      </c>
      <c r="AF118" s="87"/>
      <c r="AG118" s="88" t="s">
        <v>178</v>
      </c>
      <c r="AH118" s="60" t="s">
        <v>172</v>
      </c>
      <c r="AI118" s="6">
        <v>115</v>
      </c>
      <c r="AJ118" s="62">
        <v>115</v>
      </c>
      <c r="AL118" s="64" t="s">
        <v>178</v>
      </c>
      <c r="AM118" s="65" t="s">
        <v>171</v>
      </c>
      <c r="AN118" s="66">
        <v>70.68193200566046</v>
      </c>
      <c r="AO118" s="67">
        <v>400342.3082598995</v>
      </c>
      <c r="AP118" s="68">
        <v>7.062149620196947</v>
      </c>
      <c r="AQ118" s="14">
        <v>112</v>
      </c>
      <c r="AR118" s="14">
        <v>117</v>
      </c>
    </row>
    <row r="119" spans="1:44" ht="9">
      <c r="A119" s="69" t="s">
        <v>179</v>
      </c>
      <c r="B119" s="70" t="s">
        <v>171</v>
      </c>
      <c r="C119" s="71">
        <v>96</v>
      </c>
      <c r="D119" s="72">
        <v>111.7045761329081</v>
      </c>
      <c r="E119" s="73">
        <v>4300</v>
      </c>
      <c r="F119" s="74">
        <v>6227.165523156087</v>
      </c>
      <c r="G119" s="75"/>
      <c r="H119" s="76"/>
      <c r="I119" s="76">
        <v>1.02725976869362</v>
      </c>
      <c r="J119" s="76"/>
      <c r="K119" s="76">
        <v>1.0400749771210875</v>
      </c>
      <c r="L119" s="77">
        <v>1.0833263055637907</v>
      </c>
      <c r="M119" s="78">
        <v>0.30235</v>
      </c>
      <c r="N119" s="79">
        <v>0.6047</v>
      </c>
      <c r="O119" s="80">
        <v>14.63178175048873</v>
      </c>
      <c r="P119" s="78">
        <v>0</v>
      </c>
      <c r="Q119" s="79">
        <v>0</v>
      </c>
      <c r="R119" s="79">
        <v>36.579454376221825</v>
      </c>
      <c r="S119" s="81">
        <v>36.579454376221825</v>
      </c>
      <c r="T119" s="78">
        <v>0</v>
      </c>
      <c r="U119" s="82" t="s">
        <v>49</v>
      </c>
      <c r="V119" s="82">
        <v>0</v>
      </c>
      <c r="W119" s="83" t="s">
        <v>49</v>
      </c>
      <c r="X119" s="82">
        <v>56.433889672948254</v>
      </c>
      <c r="Y119" s="82">
        <v>1.5427756000000001</v>
      </c>
      <c r="Z119" s="80">
        <v>56.433889672948254</v>
      </c>
      <c r="AA119" s="75">
        <v>43.47242856071637</v>
      </c>
      <c r="AB119" s="76">
        <v>21.736214280358187</v>
      </c>
      <c r="AC119" s="84">
        <v>0.1738897142428655</v>
      </c>
      <c r="AD119" s="85">
        <v>258824.6503434204</v>
      </c>
      <c r="AE119" s="86">
        <v>8.721563359296603</v>
      </c>
      <c r="AF119" s="87"/>
      <c r="AG119" s="88" t="s">
        <v>179</v>
      </c>
      <c r="AH119" s="60" t="s">
        <v>172</v>
      </c>
      <c r="AI119" s="61">
        <v>116</v>
      </c>
      <c r="AJ119" s="62">
        <v>116</v>
      </c>
      <c r="AL119" s="64" t="s">
        <v>179</v>
      </c>
      <c r="AM119" s="65" t="s">
        <v>171</v>
      </c>
      <c r="AN119" s="66">
        <v>56.433889672948254</v>
      </c>
      <c r="AO119" s="67">
        <v>258824.6503434204</v>
      </c>
      <c r="AP119" s="68">
        <v>8.721563359296603</v>
      </c>
      <c r="AQ119" s="14">
        <v>96</v>
      </c>
      <c r="AR119" s="14">
        <v>118</v>
      </c>
    </row>
    <row r="120" spans="1:44" ht="9">
      <c r="A120" s="69" t="s">
        <v>180</v>
      </c>
      <c r="B120" s="70" t="s">
        <v>171</v>
      </c>
      <c r="C120" s="71">
        <v>70</v>
      </c>
      <c r="D120" s="72">
        <v>91.80709149516488</v>
      </c>
      <c r="E120" s="73">
        <v>5142.493638676845</v>
      </c>
      <c r="F120" s="74">
        <v>10562.862794211193</v>
      </c>
      <c r="G120" s="75"/>
      <c r="H120" s="76"/>
      <c r="I120" s="76">
        <v>1.0237074623114886</v>
      </c>
      <c r="J120" s="76"/>
      <c r="K120" s="76">
        <v>1.0373017882251934</v>
      </c>
      <c r="L120" s="77">
        <v>1.0831826381839473</v>
      </c>
      <c r="M120" s="78">
        <v>0</v>
      </c>
      <c r="N120" s="79">
        <v>0</v>
      </c>
      <c r="O120" s="80">
        <v>13.954713181932924</v>
      </c>
      <c r="P120" s="78">
        <v>1.5681432742323613</v>
      </c>
      <c r="Q120" s="79">
        <v>10.694737130264706</v>
      </c>
      <c r="R120" s="79">
        <v>0</v>
      </c>
      <c r="S120" s="81">
        <v>12.262880404497068</v>
      </c>
      <c r="T120" s="78">
        <v>6.773257722242724</v>
      </c>
      <c r="U120" s="82">
        <v>4.319285</v>
      </c>
      <c r="V120" s="82">
        <v>25.5170941527968</v>
      </c>
      <c r="W120" s="83">
        <v>2.3859486999999997</v>
      </c>
      <c r="X120" s="82">
        <v>0</v>
      </c>
      <c r="Y120" s="82" t="s">
        <v>49</v>
      </c>
      <c r="Z120" s="80">
        <v>32.290351875039526</v>
      </c>
      <c r="AA120" s="75">
        <v>31.929727258960764</v>
      </c>
      <c r="AB120" s="76">
        <v>15.96486362948038</v>
      </c>
      <c r="AC120" s="84">
        <v>0.12771890903584304</v>
      </c>
      <c r="AD120" s="85">
        <v>240609.96560044168</v>
      </c>
      <c r="AE120" s="86">
        <v>5.36808220631411</v>
      </c>
      <c r="AF120" s="87"/>
      <c r="AG120" s="88" t="s">
        <v>180</v>
      </c>
      <c r="AH120" s="60" t="s">
        <v>172</v>
      </c>
      <c r="AI120" s="61">
        <v>117</v>
      </c>
      <c r="AJ120" s="62">
        <v>117</v>
      </c>
      <c r="AL120" s="64" t="s">
        <v>180</v>
      </c>
      <c r="AM120" s="65" t="s">
        <v>171</v>
      </c>
      <c r="AN120" s="66">
        <v>32.290351875039526</v>
      </c>
      <c r="AO120" s="67">
        <v>240609.96560044168</v>
      </c>
      <c r="AP120" s="68">
        <v>5.36808220631411</v>
      </c>
      <c r="AQ120" s="14">
        <v>70</v>
      </c>
      <c r="AR120" s="14">
        <v>119</v>
      </c>
    </row>
    <row r="121" spans="1:44" ht="9">
      <c r="A121" s="69" t="s">
        <v>181</v>
      </c>
      <c r="B121" s="70" t="s">
        <v>171</v>
      </c>
      <c r="C121" s="71">
        <v>62</v>
      </c>
      <c r="D121" s="72">
        <v>78.72100700019266</v>
      </c>
      <c r="E121" s="73">
        <v>3800</v>
      </c>
      <c r="F121" s="74">
        <v>5718.290441176447</v>
      </c>
      <c r="G121" s="75"/>
      <c r="H121" s="76"/>
      <c r="I121" s="76">
        <v>1.0242583076070073</v>
      </c>
      <c r="J121" s="76"/>
      <c r="K121" s="76">
        <v>1.036236239900696</v>
      </c>
      <c r="L121" s="77">
        <v>1.076661761391895</v>
      </c>
      <c r="M121" s="78">
        <v>0</v>
      </c>
      <c r="N121" s="79">
        <v>0</v>
      </c>
      <c r="O121" s="80">
        <v>10.58242776177336</v>
      </c>
      <c r="P121" s="78">
        <v>0.28144754685567447</v>
      </c>
      <c r="Q121" s="79">
        <v>12.946587155361025</v>
      </c>
      <c r="R121" s="79">
        <v>0</v>
      </c>
      <c r="S121" s="81">
        <v>13.228034702216698</v>
      </c>
      <c r="T121" s="78">
        <v>1.2156521674205119</v>
      </c>
      <c r="U121" s="82">
        <v>4.319285</v>
      </c>
      <c r="V121" s="82">
        <v>30.889892792770333</v>
      </c>
      <c r="W121" s="83">
        <v>2.3859486999999997</v>
      </c>
      <c r="X121" s="82">
        <v>0</v>
      </c>
      <c r="Y121" s="82" t="s">
        <v>49</v>
      </c>
      <c r="Z121" s="80">
        <v>32.10554496019085</v>
      </c>
      <c r="AA121" s="75">
        <v>36.50405368136332</v>
      </c>
      <c r="AB121" s="76">
        <v>18.25202684068166</v>
      </c>
      <c r="AC121" s="84">
        <v>0.14601621472545326</v>
      </c>
      <c r="AD121" s="85">
        <v>190844.59480101708</v>
      </c>
      <c r="AE121" s="86">
        <v>6.729149440918772</v>
      </c>
      <c r="AF121" s="87"/>
      <c r="AG121" s="88" t="s">
        <v>181</v>
      </c>
      <c r="AH121" s="60" t="s">
        <v>172</v>
      </c>
      <c r="AI121" s="6">
        <v>118</v>
      </c>
      <c r="AJ121" s="62">
        <v>118</v>
      </c>
      <c r="AL121" s="64" t="s">
        <v>181</v>
      </c>
      <c r="AM121" s="65" t="s">
        <v>171</v>
      </c>
      <c r="AN121" s="66">
        <v>32.10554496019085</v>
      </c>
      <c r="AO121" s="67">
        <v>190844.59480101708</v>
      </c>
      <c r="AP121" s="68">
        <v>6.729149440918772</v>
      </c>
      <c r="AQ121" s="14">
        <v>62</v>
      </c>
      <c r="AR121" s="96">
        <v>120</v>
      </c>
    </row>
    <row r="122" spans="1:44" s="117" customFormat="1" ht="9">
      <c r="A122" s="97" t="s">
        <v>172</v>
      </c>
      <c r="B122" s="98"/>
      <c r="C122" s="99">
        <f>SUM(C112:C121)</f>
        <v>4311</v>
      </c>
      <c r="D122" s="124">
        <f>SUM(D112:D121)</f>
        <v>6716.419077255757</v>
      </c>
      <c r="E122" s="101"/>
      <c r="F122" s="124"/>
      <c r="G122" s="101"/>
      <c r="H122" s="99"/>
      <c r="I122" s="99"/>
      <c r="J122" s="99"/>
      <c r="K122" s="99"/>
      <c r="L122" s="124"/>
      <c r="M122" s="103">
        <f aca="true" t="shared" si="10" ref="M122:Z122">SUM(M112:M121)</f>
        <v>154.49152999999995</v>
      </c>
      <c r="N122" s="107">
        <f t="shared" si="10"/>
        <v>541.1527411333333</v>
      </c>
      <c r="O122" s="125">
        <f t="shared" si="10"/>
        <v>1516.0578809336564</v>
      </c>
      <c r="P122" s="103">
        <f t="shared" si="10"/>
        <v>1683.560698502469</v>
      </c>
      <c r="Q122" s="107">
        <f t="shared" si="10"/>
        <v>885.1845890371646</v>
      </c>
      <c r="R122" s="107">
        <f t="shared" si="10"/>
        <v>652.2370980728223</v>
      </c>
      <c r="S122" s="126">
        <f t="shared" si="10"/>
        <v>3220.982385612455</v>
      </c>
      <c r="T122" s="103">
        <f t="shared" si="10"/>
        <v>10852.377191288735</v>
      </c>
      <c r="U122" s="107">
        <f t="shared" si="10"/>
        <v>28.081831427500003</v>
      </c>
      <c r="V122" s="107">
        <f t="shared" si="10"/>
        <v>2349.8005966587566</v>
      </c>
      <c r="W122" s="107">
        <f t="shared" si="10"/>
        <v>21.8433603485</v>
      </c>
      <c r="X122" s="107">
        <f t="shared" si="10"/>
        <v>1082.0597594275573</v>
      </c>
      <c r="Y122" s="107">
        <f t="shared" si="10"/>
        <v>4.8674570180000005</v>
      </c>
      <c r="Z122" s="125">
        <f t="shared" si="10"/>
        <v>14284.237547375049</v>
      </c>
      <c r="AA122" s="108">
        <f>Z122*1000000/((C122+D122)/4)/1000/25</f>
        <v>207.2541173567844</v>
      </c>
      <c r="AB122" s="127">
        <f>Z122*1000000/((C122+D122)/2)/1000/25</f>
        <v>103.6270586783922</v>
      </c>
      <c r="AC122" s="113">
        <f>AA122/250</f>
        <v>0.8290164694271376</v>
      </c>
      <c r="AD122" s="111">
        <v>278315267.0596029</v>
      </c>
      <c r="AE122" s="112">
        <v>2.052957812668752</v>
      </c>
      <c r="AF122" s="113"/>
      <c r="AG122" s="114" t="s">
        <v>172</v>
      </c>
      <c r="AH122" s="114" t="s">
        <v>172</v>
      </c>
      <c r="AI122" s="115">
        <v>119</v>
      </c>
      <c r="AJ122" s="116">
        <v>119</v>
      </c>
      <c r="AL122" s="118"/>
      <c r="AM122" s="119"/>
      <c r="AN122" s="120">
        <v>14284.237547375049</v>
      </c>
      <c r="AO122" s="121">
        <v>278315267.0596029</v>
      </c>
      <c r="AP122" s="122">
        <v>2.052957812668752</v>
      </c>
      <c r="AQ122" s="123"/>
      <c r="AR122" s="123">
        <v>121</v>
      </c>
    </row>
    <row r="123" spans="1:44" ht="9">
      <c r="A123" s="69" t="s">
        <v>182</v>
      </c>
      <c r="B123" s="70" t="s">
        <v>183</v>
      </c>
      <c r="C123" s="71">
        <v>648</v>
      </c>
      <c r="D123" s="72">
        <v>693.0640124115976</v>
      </c>
      <c r="E123" s="73">
        <v>11236.43054277829</v>
      </c>
      <c r="F123" s="74">
        <v>7491.677550902299</v>
      </c>
      <c r="G123" s="75">
        <v>1.1</v>
      </c>
      <c r="H123" s="76">
        <v>1.21</v>
      </c>
      <c r="I123" s="76">
        <v>1.23</v>
      </c>
      <c r="J123" s="76">
        <v>1.18</v>
      </c>
      <c r="K123" s="76">
        <v>1.19</v>
      </c>
      <c r="L123" s="77">
        <v>1.3117202797202783</v>
      </c>
      <c r="M123" s="78">
        <v>28.18226</v>
      </c>
      <c r="N123" s="79">
        <v>96.54776000000001</v>
      </c>
      <c r="O123" s="80">
        <v>106.98244361511841</v>
      </c>
      <c r="P123" s="78">
        <v>80.3728444036971</v>
      </c>
      <c r="Q123" s="79">
        <v>50.308319321794194</v>
      </c>
      <c r="R123" s="79">
        <v>165.3616108809815</v>
      </c>
      <c r="S123" s="81">
        <v>296.0427746064728</v>
      </c>
      <c r="T123" s="78">
        <v>491.9863326347734</v>
      </c>
      <c r="U123" s="82">
        <v>6.121300500000002</v>
      </c>
      <c r="V123" s="82">
        <v>170.11113779402513</v>
      </c>
      <c r="W123" s="83">
        <v>3.38137191</v>
      </c>
      <c r="X123" s="82">
        <v>361.5507732993788</v>
      </c>
      <c r="Y123" s="82">
        <v>2.18642508</v>
      </c>
      <c r="Z123" s="80">
        <v>1023.6482437281772</v>
      </c>
      <c r="AA123" s="75">
        <v>122.12968022457086</v>
      </c>
      <c r="AB123" s="76">
        <v>61.06484011228544</v>
      </c>
      <c r="AC123" s="84">
        <v>0.4885187208982835</v>
      </c>
      <c r="AD123" s="85">
        <v>8626356.354201145</v>
      </c>
      <c r="AE123" s="86">
        <v>4.746607729599056</v>
      </c>
      <c r="AF123" s="87"/>
      <c r="AG123" s="88" t="s">
        <v>182</v>
      </c>
      <c r="AH123" s="60" t="s">
        <v>184</v>
      </c>
      <c r="AI123" s="61">
        <v>120</v>
      </c>
      <c r="AJ123" s="62">
        <v>120</v>
      </c>
      <c r="AL123" s="64" t="s">
        <v>182</v>
      </c>
      <c r="AM123" s="65" t="s">
        <v>183</v>
      </c>
      <c r="AN123" s="66">
        <v>1023.6482437281772</v>
      </c>
      <c r="AO123" s="67">
        <v>8626356.354201145</v>
      </c>
      <c r="AP123" s="68">
        <v>4.746607729599056</v>
      </c>
      <c r="AQ123" s="14">
        <v>648</v>
      </c>
      <c r="AR123" s="14">
        <v>122</v>
      </c>
    </row>
    <row r="124" spans="1:44" ht="9">
      <c r="A124" s="69" t="s">
        <v>185</v>
      </c>
      <c r="B124" s="70" t="s">
        <v>183</v>
      </c>
      <c r="C124" s="71">
        <v>94</v>
      </c>
      <c r="D124" s="72">
        <v>138.7790091667525</v>
      </c>
      <c r="E124" s="73">
        <v>7039.71119133574</v>
      </c>
      <c r="F124" s="74">
        <v>5184.606027311267</v>
      </c>
      <c r="G124" s="75"/>
      <c r="H124" s="76"/>
      <c r="I124" s="76">
        <v>1.028624107746794</v>
      </c>
      <c r="J124" s="76"/>
      <c r="K124" s="76">
        <v>1.0398901281883306</v>
      </c>
      <c r="L124" s="77">
        <v>1.0779129471785165</v>
      </c>
      <c r="M124" s="78">
        <v>2.34661</v>
      </c>
      <c r="N124" s="79">
        <v>4.69322</v>
      </c>
      <c r="O124" s="80">
        <v>14.16673486917464</v>
      </c>
      <c r="P124" s="78">
        <v>0</v>
      </c>
      <c r="Q124" s="79">
        <v>0</v>
      </c>
      <c r="R124" s="79">
        <v>25.21678806713086</v>
      </c>
      <c r="S124" s="81">
        <v>25.21678806713086</v>
      </c>
      <c r="T124" s="78">
        <v>0</v>
      </c>
      <c r="U124" s="82" t="s">
        <v>49</v>
      </c>
      <c r="V124" s="82">
        <v>0</v>
      </c>
      <c r="W124" s="83" t="s">
        <v>49</v>
      </c>
      <c r="X124" s="82">
        <v>50.00872368890669</v>
      </c>
      <c r="Y124" s="82">
        <v>1.9831519999999996</v>
      </c>
      <c r="Z124" s="80">
        <v>50.00872368890669</v>
      </c>
      <c r="AA124" s="75">
        <v>34.37335616672046</v>
      </c>
      <c r="AB124" s="76">
        <v>17.18667808336023</v>
      </c>
      <c r="AC124" s="84">
        <v>0.13749342466688186</v>
      </c>
      <c r="AD124" s="85">
        <v>471455.46621894446</v>
      </c>
      <c r="AE124" s="86">
        <v>4.242922377375307</v>
      </c>
      <c r="AF124" s="87"/>
      <c r="AG124" s="88" t="s">
        <v>185</v>
      </c>
      <c r="AH124" s="60" t="s">
        <v>184</v>
      </c>
      <c r="AI124" s="61">
        <v>121</v>
      </c>
      <c r="AJ124" s="62">
        <v>121</v>
      </c>
      <c r="AL124" s="64" t="s">
        <v>185</v>
      </c>
      <c r="AM124" s="65" t="s">
        <v>183</v>
      </c>
      <c r="AN124" s="66">
        <v>50.00872368890669</v>
      </c>
      <c r="AO124" s="67">
        <v>471455.46621894446</v>
      </c>
      <c r="AP124" s="68">
        <v>4.242922377375307</v>
      </c>
      <c r="AQ124" s="14">
        <v>94</v>
      </c>
      <c r="AR124" s="14">
        <v>123</v>
      </c>
    </row>
    <row r="125" spans="1:44" s="117" customFormat="1" ht="9">
      <c r="A125" s="97" t="s">
        <v>184</v>
      </c>
      <c r="B125" s="98"/>
      <c r="C125" s="99">
        <f>SUM(C123:C124)</f>
        <v>742</v>
      </c>
      <c r="D125" s="124">
        <f>SUM(D123:D124)</f>
        <v>831.8430215783501</v>
      </c>
      <c r="E125" s="101"/>
      <c r="F125" s="124"/>
      <c r="G125" s="101"/>
      <c r="H125" s="99"/>
      <c r="I125" s="99"/>
      <c r="J125" s="99"/>
      <c r="K125" s="99"/>
      <c r="L125" s="124"/>
      <c r="M125" s="103">
        <f aca="true" t="shared" si="11" ref="M125:Z125">SUM(M123:M124)</f>
        <v>30.528869999999998</v>
      </c>
      <c r="N125" s="107">
        <f t="shared" si="11"/>
        <v>101.24098000000001</v>
      </c>
      <c r="O125" s="125">
        <f t="shared" si="11"/>
        <v>121.14917848429306</v>
      </c>
      <c r="P125" s="103">
        <f t="shared" si="11"/>
        <v>80.3728444036971</v>
      </c>
      <c r="Q125" s="107">
        <f t="shared" si="11"/>
        <v>50.308319321794194</v>
      </c>
      <c r="R125" s="107">
        <f t="shared" si="11"/>
        <v>190.57839894811235</v>
      </c>
      <c r="S125" s="126">
        <f t="shared" si="11"/>
        <v>321.2595626736036</v>
      </c>
      <c r="T125" s="103">
        <f t="shared" si="11"/>
        <v>491.9863326347734</v>
      </c>
      <c r="U125" s="107">
        <f t="shared" si="11"/>
        <v>6.121300500000002</v>
      </c>
      <c r="V125" s="107">
        <f t="shared" si="11"/>
        <v>170.11113779402513</v>
      </c>
      <c r="W125" s="107">
        <f t="shared" si="11"/>
        <v>3.38137191</v>
      </c>
      <c r="X125" s="107">
        <f t="shared" si="11"/>
        <v>411.5594969882855</v>
      </c>
      <c r="Y125" s="107">
        <f t="shared" si="11"/>
        <v>4.16957708</v>
      </c>
      <c r="Z125" s="125">
        <f t="shared" si="11"/>
        <v>1073.656967417084</v>
      </c>
      <c r="AA125" s="108">
        <f>Z125*1000000/((C125+D125)/4)/1000/25</f>
        <v>109.1500946609379</v>
      </c>
      <c r="AB125" s="127">
        <f>Z125*1000000/((C125+D125)/2)/1000/25</f>
        <v>54.57504733046895</v>
      </c>
      <c r="AC125" s="113">
        <f>AA125/250</f>
        <v>0.43660037864375156</v>
      </c>
      <c r="AD125" s="111">
        <v>9097811.82042009</v>
      </c>
      <c r="AE125" s="112">
        <v>4.72050637498241</v>
      </c>
      <c r="AF125" s="113"/>
      <c r="AG125" s="114" t="s">
        <v>184</v>
      </c>
      <c r="AH125" s="114" t="s">
        <v>184</v>
      </c>
      <c r="AI125" s="115">
        <v>122</v>
      </c>
      <c r="AJ125" s="116">
        <v>122</v>
      </c>
      <c r="AL125" s="118"/>
      <c r="AM125" s="119"/>
      <c r="AN125" s="120">
        <v>1073.656967417084</v>
      </c>
      <c r="AO125" s="121">
        <v>9097811.82042009</v>
      </c>
      <c r="AP125" s="122">
        <v>4.72050637498241</v>
      </c>
      <c r="AQ125" s="123"/>
      <c r="AR125" s="123">
        <v>124</v>
      </c>
    </row>
    <row r="126" spans="1:44" ht="9">
      <c r="A126" s="131" t="s">
        <v>186</v>
      </c>
      <c r="B126" s="70" t="s">
        <v>187</v>
      </c>
      <c r="C126" s="71">
        <v>254</v>
      </c>
      <c r="D126" s="72">
        <v>451.6939302307853</v>
      </c>
      <c r="E126" s="73">
        <v>4053.7848605577688</v>
      </c>
      <c r="F126" s="74">
        <v>3354.003126958043</v>
      </c>
      <c r="G126" s="75"/>
      <c r="H126" s="76"/>
      <c r="I126" s="76">
        <v>1.0307793922895385</v>
      </c>
      <c r="J126" s="76"/>
      <c r="K126" s="76">
        <v>1.0486177948644229</v>
      </c>
      <c r="L126" s="77">
        <v>1.1088224035546572</v>
      </c>
      <c r="M126" s="78">
        <v>39.077289</v>
      </c>
      <c r="N126" s="79">
        <v>116.7494870909091</v>
      </c>
      <c r="O126" s="80">
        <v>118.93981203141567</v>
      </c>
      <c r="P126" s="132">
        <v>26</v>
      </c>
      <c r="Q126" s="133">
        <v>168</v>
      </c>
      <c r="R126" s="133">
        <v>2</v>
      </c>
      <c r="S126" s="134">
        <v>196</v>
      </c>
      <c r="T126" s="78">
        <v>60.184214999999995</v>
      </c>
      <c r="U126" s="82">
        <v>2.3147775</v>
      </c>
      <c r="V126" s="82">
        <v>214.81656839999997</v>
      </c>
      <c r="W126" s="83">
        <v>1.27867005</v>
      </c>
      <c r="X126" s="82">
        <v>1.6535987999999997</v>
      </c>
      <c r="Y126" s="82">
        <v>0.8267993999999999</v>
      </c>
      <c r="Z126" s="80">
        <v>276.65438219999993</v>
      </c>
      <c r="AA126" s="75">
        <v>62.72506997123238</v>
      </c>
      <c r="AB126" s="76">
        <v>31.36253498561619</v>
      </c>
      <c r="AC126" s="84">
        <v>0.2509002798849295</v>
      </c>
      <c r="AD126" s="85">
        <v>1576209.8742049304</v>
      </c>
      <c r="AE126" s="86">
        <v>7.020749881789683</v>
      </c>
      <c r="AF126" s="87"/>
      <c r="AG126" s="88" t="s">
        <v>186</v>
      </c>
      <c r="AH126" s="60" t="s">
        <v>188</v>
      </c>
      <c r="AI126" s="6">
        <v>131</v>
      </c>
      <c r="AJ126" s="62">
        <v>123</v>
      </c>
      <c r="AL126" s="64" t="s">
        <v>186</v>
      </c>
      <c r="AM126" s="65" t="s">
        <v>187</v>
      </c>
      <c r="AN126" s="66">
        <v>276.65438219999993</v>
      </c>
      <c r="AO126" s="67">
        <v>1576209.8742049304</v>
      </c>
      <c r="AP126" s="68">
        <v>7.020749881789683</v>
      </c>
      <c r="AQ126" s="14">
        <v>254</v>
      </c>
      <c r="AR126" s="14">
        <v>133</v>
      </c>
    </row>
    <row r="127" spans="1:44" ht="9">
      <c r="A127" s="69" t="s">
        <v>189</v>
      </c>
      <c r="B127" s="70" t="s">
        <v>187</v>
      </c>
      <c r="C127" s="71">
        <v>93</v>
      </c>
      <c r="D127" s="72">
        <v>119.81294317991477</v>
      </c>
      <c r="E127" s="73">
        <v>3492.063492063492</v>
      </c>
      <c r="F127" s="74">
        <v>8190.27777777781</v>
      </c>
      <c r="G127" s="75"/>
      <c r="H127" s="76"/>
      <c r="I127" s="76">
        <v>1.0266559075389419</v>
      </c>
      <c r="J127" s="76"/>
      <c r="K127" s="76">
        <v>1.0397962235498857</v>
      </c>
      <c r="L127" s="77">
        <v>1.0844749032212104</v>
      </c>
      <c r="M127" s="78">
        <v>7.619745</v>
      </c>
      <c r="N127" s="79">
        <v>17.971365</v>
      </c>
      <c r="O127" s="80">
        <v>31.602526409204884</v>
      </c>
      <c r="P127" s="78">
        <v>9.121164490423128</v>
      </c>
      <c r="Q127" s="79">
        <v>0</v>
      </c>
      <c r="R127" s="79">
        <v>38.5802408081899</v>
      </c>
      <c r="S127" s="81">
        <v>47.701405298613025</v>
      </c>
      <c r="T127" s="78">
        <v>21.11346633623042</v>
      </c>
      <c r="U127" s="82">
        <v>2.3147775</v>
      </c>
      <c r="V127" s="82">
        <v>0</v>
      </c>
      <c r="W127" s="83" t="s">
        <v>49</v>
      </c>
      <c r="X127" s="82">
        <v>31.89811995206692</v>
      </c>
      <c r="Y127" s="82">
        <v>0.8267994</v>
      </c>
      <c r="Z127" s="80">
        <v>53.01158628829734</v>
      </c>
      <c r="AA127" s="75">
        <v>39.855911390487684</v>
      </c>
      <c r="AB127" s="76">
        <v>19.927955695243842</v>
      </c>
      <c r="AC127" s="84">
        <v>0.15942364556195074</v>
      </c>
      <c r="AD127" s="85">
        <v>352749.40700717</v>
      </c>
      <c r="AE127" s="86">
        <v>6.011245970680803</v>
      </c>
      <c r="AF127" s="87"/>
      <c r="AG127" s="88" t="s">
        <v>189</v>
      </c>
      <c r="AH127" s="60" t="s">
        <v>188</v>
      </c>
      <c r="AI127" s="61">
        <v>132</v>
      </c>
      <c r="AJ127" s="62">
        <v>124</v>
      </c>
      <c r="AL127" s="64" t="s">
        <v>189</v>
      </c>
      <c r="AM127" s="65" t="s">
        <v>187</v>
      </c>
      <c r="AN127" s="66">
        <v>53.01158628829734</v>
      </c>
      <c r="AO127" s="67">
        <v>352749.40700717</v>
      </c>
      <c r="AP127" s="68">
        <v>6.011245970680803</v>
      </c>
      <c r="AQ127" s="14">
        <v>93</v>
      </c>
      <c r="AR127" s="14">
        <v>134</v>
      </c>
    </row>
    <row r="128" spans="1:44" ht="9">
      <c r="A128" s="69" t="s">
        <v>190</v>
      </c>
      <c r="B128" s="70" t="s">
        <v>187</v>
      </c>
      <c r="C128" s="71">
        <v>68</v>
      </c>
      <c r="D128" s="72">
        <v>122.57391126906661</v>
      </c>
      <c r="E128" s="73">
        <v>3857.6271186440677</v>
      </c>
      <c r="F128" s="74">
        <v>7427.118644067785</v>
      </c>
      <c r="G128" s="75"/>
      <c r="H128" s="76"/>
      <c r="I128" s="76">
        <v>1.0245660673733326</v>
      </c>
      <c r="J128" s="76"/>
      <c r="K128" s="76">
        <v>1.037047277651446</v>
      </c>
      <c r="L128" s="77">
        <v>1.078788373622075</v>
      </c>
      <c r="M128" s="78">
        <v>0</v>
      </c>
      <c r="N128" s="79">
        <v>0</v>
      </c>
      <c r="O128" s="80">
        <v>11.730051578802692</v>
      </c>
      <c r="P128" s="78">
        <v>5.039877333513156</v>
      </c>
      <c r="Q128" s="79">
        <v>5.219872952567198</v>
      </c>
      <c r="R128" s="79">
        <v>0</v>
      </c>
      <c r="S128" s="81">
        <v>10.259750286080354</v>
      </c>
      <c r="T128" s="78">
        <v>11.666194654376248</v>
      </c>
      <c r="U128" s="82">
        <v>2.3147774999999995</v>
      </c>
      <c r="V128" s="82">
        <v>6.674495209252744</v>
      </c>
      <c r="W128" s="83">
        <v>1.2786700499999994</v>
      </c>
      <c r="X128" s="82">
        <v>0</v>
      </c>
      <c r="Y128" s="82" t="s">
        <v>49</v>
      </c>
      <c r="Z128" s="80">
        <v>18.34068986362899</v>
      </c>
      <c r="AA128" s="75">
        <v>15.398279641946768</v>
      </c>
      <c r="AB128" s="76">
        <v>7.699139820973385</v>
      </c>
      <c r="AC128" s="84">
        <v>0.061593118567787083</v>
      </c>
      <c r="AD128" s="85">
        <v>249582.6903422133</v>
      </c>
      <c r="AE128" s="86">
        <v>2.939416966534226</v>
      </c>
      <c r="AF128" s="87"/>
      <c r="AG128" s="88" t="s">
        <v>190</v>
      </c>
      <c r="AH128" s="60" t="s">
        <v>188</v>
      </c>
      <c r="AI128" s="61">
        <v>133</v>
      </c>
      <c r="AJ128" s="62">
        <v>125</v>
      </c>
      <c r="AL128" s="64" t="s">
        <v>190</v>
      </c>
      <c r="AM128" s="65" t="s">
        <v>187</v>
      </c>
      <c r="AN128" s="66">
        <v>18.34068986362899</v>
      </c>
      <c r="AO128" s="67">
        <v>249582.6903422133</v>
      </c>
      <c r="AP128" s="68">
        <v>2.939416966534226</v>
      </c>
      <c r="AQ128" s="14">
        <v>68</v>
      </c>
      <c r="AR128" s="96">
        <v>135</v>
      </c>
    </row>
    <row r="129" spans="1:44" ht="9">
      <c r="A129" s="69" t="s">
        <v>191</v>
      </c>
      <c r="B129" s="70" t="s">
        <v>187</v>
      </c>
      <c r="C129" s="71">
        <v>61</v>
      </c>
      <c r="D129" s="72">
        <v>70.10869523234761</v>
      </c>
      <c r="E129" s="73">
        <v>3541.033434650456</v>
      </c>
      <c r="F129" s="74">
        <v>4869.425122749599</v>
      </c>
      <c r="G129" s="75"/>
      <c r="H129" s="76"/>
      <c r="I129" s="76">
        <v>1.0244652246634343</v>
      </c>
      <c r="J129" s="76"/>
      <c r="K129" s="76">
        <v>1.0360934725274418</v>
      </c>
      <c r="L129" s="77">
        <v>1.0753388090684672</v>
      </c>
      <c r="M129" s="78">
        <v>1.841917</v>
      </c>
      <c r="N129" s="79">
        <v>3.683834</v>
      </c>
      <c r="O129" s="80">
        <v>9.840322957588748</v>
      </c>
      <c r="P129" s="78">
        <v>0</v>
      </c>
      <c r="Q129" s="79">
        <v>0</v>
      </c>
      <c r="R129" s="79">
        <v>17.51577486450797</v>
      </c>
      <c r="S129" s="81">
        <v>17.51577486450797</v>
      </c>
      <c r="T129" s="78">
        <v>0</v>
      </c>
      <c r="U129" s="82" t="s">
        <v>49</v>
      </c>
      <c r="V129" s="82">
        <v>0</v>
      </c>
      <c r="W129" s="83" t="s">
        <v>49</v>
      </c>
      <c r="X129" s="82">
        <v>14.48203214851027</v>
      </c>
      <c r="Y129" s="82">
        <v>0.8267993999999999</v>
      </c>
      <c r="Z129" s="80">
        <v>14.48203214851027</v>
      </c>
      <c r="AA129" s="75">
        <v>17.673314036535036</v>
      </c>
      <c r="AB129" s="76">
        <v>8.836657018267518</v>
      </c>
      <c r="AC129" s="84">
        <v>0.07069325614614014</v>
      </c>
      <c r="AD129" s="85">
        <v>161438.35351595984</v>
      </c>
      <c r="AE129" s="86">
        <v>3.58825070576022</v>
      </c>
      <c r="AF129" s="87"/>
      <c r="AG129" s="88" t="s">
        <v>191</v>
      </c>
      <c r="AH129" s="60" t="s">
        <v>188</v>
      </c>
      <c r="AI129" s="6">
        <v>134</v>
      </c>
      <c r="AJ129" s="62">
        <v>126</v>
      </c>
      <c r="AL129" s="64" t="s">
        <v>191</v>
      </c>
      <c r="AM129" s="65" t="s">
        <v>187</v>
      </c>
      <c r="AN129" s="66">
        <v>14.48203214851027</v>
      </c>
      <c r="AO129" s="67">
        <v>161438.35351595984</v>
      </c>
      <c r="AP129" s="68">
        <v>3.58825070576022</v>
      </c>
      <c r="AQ129" s="14">
        <v>61</v>
      </c>
      <c r="AR129" s="14">
        <v>136</v>
      </c>
    </row>
    <row r="130" spans="1:44" ht="9">
      <c r="A130" s="69" t="s">
        <v>192</v>
      </c>
      <c r="B130" s="70" t="s">
        <v>187</v>
      </c>
      <c r="C130" s="71">
        <v>60</v>
      </c>
      <c r="D130" s="72">
        <v>77.29867301929986</v>
      </c>
      <c r="E130" s="73">
        <v>3146.5968586387435</v>
      </c>
      <c r="F130" s="74">
        <v>4146.034153740751</v>
      </c>
      <c r="G130" s="75"/>
      <c r="H130" s="76"/>
      <c r="I130" s="76">
        <v>1.0242583076070073</v>
      </c>
      <c r="J130" s="76"/>
      <c r="K130" s="76">
        <v>1.03594834525631</v>
      </c>
      <c r="L130" s="77">
        <v>1.0754022223227069</v>
      </c>
      <c r="M130" s="78">
        <v>0</v>
      </c>
      <c r="N130" s="79">
        <v>0</v>
      </c>
      <c r="O130" s="80">
        <v>7.5051359518066025</v>
      </c>
      <c r="P130" s="78">
        <v>1.096809687538239</v>
      </c>
      <c r="Q130" s="79">
        <v>5.527920825192726</v>
      </c>
      <c r="R130" s="79">
        <v>0</v>
      </c>
      <c r="S130" s="81">
        <v>6.624730512730965</v>
      </c>
      <c r="T130" s="78">
        <v>2.5388703864955455</v>
      </c>
      <c r="U130" s="82">
        <v>2.3147774999999995</v>
      </c>
      <c r="V130" s="82">
        <v>7.068386797945222</v>
      </c>
      <c r="W130" s="83">
        <v>1.2786700499999997</v>
      </c>
      <c r="X130" s="82">
        <v>0</v>
      </c>
      <c r="Y130" s="82" t="s">
        <v>49</v>
      </c>
      <c r="Z130" s="80">
        <v>9.607257184440767</v>
      </c>
      <c r="AA130" s="75">
        <v>11.19574658448772</v>
      </c>
      <c r="AB130" s="76">
        <v>5.59787329224386</v>
      </c>
      <c r="AC130" s="84">
        <v>0.04478298633795088</v>
      </c>
      <c r="AD130" s="85">
        <v>245227.67884752137</v>
      </c>
      <c r="AE130" s="86">
        <v>1.5670754997300946</v>
      </c>
      <c r="AF130" s="87"/>
      <c r="AG130" s="88" t="s">
        <v>192</v>
      </c>
      <c r="AH130" s="60" t="s">
        <v>188</v>
      </c>
      <c r="AI130" s="6">
        <v>135</v>
      </c>
      <c r="AJ130" s="62">
        <v>127</v>
      </c>
      <c r="AL130" s="64" t="s">
        <v>192</v>
      </c>
      <c r="AM130" s="65" t="s">
        <v>187</v>
      </c>
      <c r="AN130" s="66">
        <v>9.607257184440767</v>
      </c>
      <c r="AO130" s="67">
        <v>245227.67884752137</v>
      </c>
      <c r="AP130" s="68">
        <v>1.5670754997300946</v>
      </c>
      <c r="AQ130" s="14">
        <v>60</v>
      </c>
      <c r="AR130" s="14">
        <v>137</v>
      </c>
    </row>
    <row r="131" spans="1:44" s="117" customFormat="1" ht="9">
      <c r="A131" s="97" t="s">
        <v>188</v>
      </c>
      <c r="B131" s="98"/>
      <c r="C131" s="99">
        <f>SUM(C126:C130)</f>
        <v>536</v>
      </c>
      <c r="D131" s="100">
        <f>SUM(D126:D130)</f>
        <v>841.4881529314141</v>
      </c>
      <c r="E131" s="101"/>
      <c r="F131" s="100"/>
      <c r="G131" s="101"/>
      <c r="H131" s="102"/>
      <c r="I131" s="102"/>
      <c r="J131" s="102"/>
      <c r="K131" s="102"/>
      <c r="L131" s="100"/>
      <c r="M131" s="103">
        <f aca="true" t="shared" si="12" ref="M131:Z131">SUM(M126:M130)</f>
        <v>48.538951000000004</v>
      </c>
      <c r="N131" s="104">
        <f t="shared" si="12"/>
        <v>138.40468609090908</v>
      </c>
      <c r="O131" s="105">
        <f t="shared" si="12"/>
        <v>179.61784892881857</v>
      </c>
      <c r="P131" s="103">
        <f t="shared" si="12"/>
        <v>41.25785151147452</v>
      </c>
      <c r="Q131" s="104">
        <f t="shared" si="12"/>
        <v>178.7477937777599</v>
      </c>
      <c r="R131" s="104">
        <f t="shared" si="12"/>
        <v>58.096015672697874</v>
      </c>
      <c r="S131" s="106">
        <f t="shared" si="12"/>
        <v>278.10166096193234</v>
      </c>
      <c r="T131" s="103">
        <f t="shared" si="12"/>
        <v>95.5027463771022</v>
      </c>
      <c r="U131" s="104">
        <f t="shared" si="12"/>
        <v>9.25911</v>
      </c>
      <c r="V131" s="104">
        <f t="shared" si="12"/>
        <v>228.55945040719791</v>
      </c>
      <c r="W131" s="107">
        <f t="shared" si="12"/>
        <v>3.836010149999999</v>
      </c>
      <c r="X131" s="104">
        <f t="shared" si="12"/>
        <v>48.03375090057719</v>
      </c>
      <c r="Y131" s="104">
        <f t="shared" si="12"/>
        <v>2.4803981999999998</v>
      </c>
      <c r="Z131" s="105">
        <f t="shared" si="12"/>
        <v>372.0959476848773</v>
      </c>
      <c r="AA131" s="108">
        <f>Z131*1000000/((C131+D131)/4)/1000/25</f>
        <v>43.220227704233956</v>
      </c>
      <c r="AB131" s="109">
        <f>Z131*1000000/((C131+D131)/2)/1000/25</f>
        <v>21.610113852116978</v>
      </c>
      <c r="AC131" s="110">
        <f>AA131/250</f>
        <v>0.17288091081693582</v>
      </c>
      <c r="AD131" s="111">
        <v>2585208.003917795</v>
      </c>
      <c r="AE131" s="112">
        <v>5.757307684657922</v>
      </c>
      <c r="AF131" s="113"/>
      <c r="AG131" s="114" t="s">
        <v>188</v>
      </c>
      <c r="AH131" s="114" t="s">
        <v>188</v>
      </c>
      <c r="AI131" s="135">
        <v>136</v>
      </c>
      <c r="AJ131" s="116">
        <v>128</v>
      </c>
      <c r="AL131" s="118"/>
      <c r="AM131" s="119"/>
      <c r="AN131" s="120">
        <v>372.0959476848773</v>
      </c>
      <c r="AO131" s="121">
        <v>2585208.003917795</v>
      </c>
      <c r="AP131" s="122">
        <v>5.757307684657922</v>
      </c>
      <c r="AQ131" s="123"/>
      <c r="AR131" s="123">
        <v>138</v>
      </c>
    </row>
    <row r="132" spans="1:44" ht="9">
      <c r="A132" s="69" t="s">
        <v>193</v>
      </c>
      <c r="B132" s="70" t="s">
        <v>194</v>
      </c>
      <c r="C132" s="71">
        <v>7702</v>
      </c>
      <c r="D132" s="72">
        <v>9522.418121379207</v>
      </c>
      <c r="E132" s="73">
        <v>6951.528365969223</v>
      </c>
      <c r="F132" s="74">
        <v>9193.002368329035</v>
      </c>
      <c r="G132" s="75">
        <v>1.18</v>
      </c>
      <c r="H132" s="76">
        <v>1.34</v>
      </c>
      <c r="I132" s="76">
        <v>1.38</v>
      </c>
      <c r="J132" s="76">
        <v>1.54</v>
      </c>
      <c r="K132" s="76">
        <v>1.57</v>
      </c>
      <c r="L132" s="77">
        <v>1.88</v>
      </c>
      <c r="M132" s="78">
        <v>614.4481600000001</v>
      </c>
      <c r="N132" s="79">
        <v>2131.736480062762</v>
      </c>
      <c r="O132" s="80">
        <v>2793.2082338202563</v>
      </c>
      <c r="P132" s="78">
        <v>2430.5897293210774</v>
      </c>
      <c r="Q132" s="79">
        <v>206.13596856164736</v>
      </c>
      <c r="R132" s="79">
        <v>1237.9745385865301</v>
      </c>
      <c r="S132" s="81">
        <v>3874.7002364692544</v>
      </c>
      <c r="T132" s="78">
        <v>45545.972766933606</v>
      </c>
      <c r="U132" s="82">
        <v>18.738651043199997</v>
      </c>
      <c r="V132" s="82">
        <v>1584.294474508336</v>
      </c>
      <c r="W132" s="83">
        <v>7.68567701</v>
      </c>
      <c r="X132" s="82">
        <v>6720.34298517795</v>
      </c>
      <c r="Y132" s="82">
        <v>5.428498548000001</v>
      </c>
      <c r="Z132" s="80">
        <v>53850.610226619894</v>
      </c>
      <c r="AA132" s="75">
        <v>500.22575947368307</v>
      </c>
      <c r="AB132" s="76">
        <v>250.11287973684153</v>
      </c>
      <c r="AC132" s="84">
        <v>2.0009030378947323</v>
      </c>
      <c r="AD132" s="85">
        <v>612699300.6273226</v>
      </c>
      <c r="AE132" s="86">
        <v>3.5156305986629355</v>
      </c>
      <c r="AF132" s="87"/>
      <c r="AG132" s="88" t="s">
        <v>193</v>
      </c>
      <c r="AH132" s="60" t="s">
        <v>195</v>
      </c>
      <c r="AI132" s="61">
        <v>137</v>
      </c>
      <c r="AJ132" s="62">
        <v>129</v>
      </c>
      <c r="AL132" s="64" t="s">
        <v>193</v>
      </c>
      <c r="AM132" s="65" t="s">
        <v>194</v>
      </c>
      <c r="AN132" s="66">
        <v>53850.610226619894</v>
      </c>
      <c r="AO132" s="67">
        <v>612699300.6273226</v>
      </c>
      <c r="AP132" s="68">
        <v>3.5156305986629355</v>
      </c>
      <c r="AQ132" s="14">
        <v>7702</v>
      </c>
      <c r="AR132" s="14">
        <v>139</v>
      </c>
    </row>
    <row r="133" spans="1:44" ht="9">
      <c r="A133" s="69" t="s">
        <v>196</v>
      </c>
      <c r="B133" s="70" t="s">
        <v>194</v>
      </c>
      <c r="C133" s="71">
        <v>267</v>
      </c>
      <c r="D133" s="89">
        <v>268.4266490638502</v>
      </c>
      <c r="E133" s="73">
        <v>3982.201713909031</v>
      </c>
      <c r="F133" s="90">
        <v>4894.171972036223</v>
      </c>
      <c r="G133" s="75"/>
      <c r="H133" s="91"/>
      <c r="I133" s="91">
        <v>1.0335009778526902</v>
      </c>
      <c r="J133" s="91"/>
      <c r="K133" s="91">
        <v>1.0490560432207543</v>
      </c>
      <c r="L133" s="92">
        <v>1.1015543888379709</v>
      </c>
      <c r="M133" s="78">
        <v>11.085410000000001</v>
      </c>
      <c r="N133" s="93">
        <v>25.02674</v>
      </c>
      <c r="O133" s="94">
        <v>45.18234765613928</v>
      </c>
      <c r="P133" s="78">
        <v>0</v>
      </c>
      <c r="Q133" s="93">
        <v>32.63730266561716</v>
      </c>
      <c r="R133" s="93">
        <v>220.7296553321273</v>
      </c>
      <c r="S133" s="95">
        <v>253.36695799774446</v>
      </c>
      <c r="T133" s="78">
        <v>0</v>
      </c>
      <c r="U133" s="83" t="s">
        <v>49</v>
      </c>
      <c r="V133" s="83">
        <v>79.1957661024504</v>
      </c>
      <c r="W133" s="83">
        <v>2.4265414</v>
      </c>
      <c r="X133" s="83">
        <v>346.3299501441114</v>
      </c>
      <c r="Y133" s="83">
        <v>1.5690232</v>
      </c>
      <c r="Z133" s="94">
        <v>425.52571624656184</v>
      </c>
      <c r="AA133" s="75">
        <v>127.15862148155944</v>
      </c>
      <c r="AB133" s="91">
        <v>63.57931074077972</v>
      </c>
      <c r="AC133" s="87">
        <v>0.5086344859262377</v>
      </c>
      <c r="AD133" s="85">
        <v>932116.5724485525</v>
      </c>
      <c r="AE133" s="86">
        <v>18.260622279411233</v>
      </c>
      <c r="AF133" s="87"/>
      <c r="AG133" s="88" t="s">
        <v>196</v>
      </c>
      <c r="AH133" s="60" t="s">
        <v>195</v>
      </c>
      <c r="AI133" s="6">
        <v>138</v>
      </c>
      <c r="AJ133" s="62">
        <v>130</v>
      </c>
      <c r="AL133" s="64" t="s">
        <v>196</v>
      </c>
      <c r="AM133" s="65" t="s">
        <v>194</v>
      </c>
      <c r="AN133" s="66">
        <v>425.52571624656184</v>
      </c>
      <c r="AO133" s="67">
        <v>932116.5724485525</v>
      </c>
      <c r="AP133" s="68">
        <v>18.260622279411233</v>
      </c>
      <c r="AQ133" s="14">
        <v>267</v>
      </c>
      <c r="AR133" s="96">
        <v>140</v>
      </c>
    </row>
    <row r="134" spans="1:44" ht="9">
      <c r="A134" s="69" t="s">
        <v>197</v>
      </c>
      <c r="B134" s="70" t="s">
        <v>194</v>
      </c>
      <c r="C134" s="71">
        <v>244</v>
      </c>
      <c r="D134" s="72">
        <v>250.5300411612554</v>
      </c>
      <c r="E134" s="73">
        <v>3963.984674329502</v>
      </c>
      <c r="F134" s="74">
        <v>3927.8759881662545</v>
      </c>
      <c r="G134" s="75"/>
      <c r="H134" s="76"/>
      <c r="I134" s="76">
        <v>1.0329830093517591</v>
      </c>
      <c r="J134" s="76"/>
      <c r="K134" s="76">
        <v>1.0482651370180742</v>
      </c>
      <c r="L134" s="77">
        <v>1.0998423178918872</v>
      </c>
      <c r="M134" s="78">
        <v>3.2576</v>
      </c>
      <c r="N134" s="79">
        <v>6.5152</v>
      </c>
      <c r="O134" s="80">
        <v>28.112848532550995</v>
      </c>
      <c r="P134" s="78">
        <v>0</v>
      </c>
      <c r="Q134" s="79">
        <v>0</v>
      </c>
      <c r="R134" s="79">
        <v>72.53114921398156</v>
      </c>
      <c r="S134" s="81">
        <v>72.53114921398156</v>
      </c>
      <c r="T134" s="78">
        <v>0</v>
      </c>
      <c r="U134" s="82" t="s">
        <v>49</v>
      </c>
      <c r="V134" s="82">
        <v>0</v>
      </c>
      <c r="W134" s="83" t="s">
        <v>49</v>
      </c>
      <c r="X134" s="82">
        <v>113.80305583939884</v>
      </c>
      <c r="Y134" s="82">
        <v>1.5690232</v>
      </c>
      <c r="Z134" s="80">
        <v>113.80305583939884</v>
      </c>
      <c r="AA134" s="75">
        <v>36.81978326644553</v>
      </c>
      <c r="AB134" s="76">
        <v>18.409891633222767</v>
      </c>
      <c r="AC134" s="84">
        <v>0.14727913306578214</v>
      </c>
      <c r="AD134" s="85">
        <v>839467.8476934937</v>
      </c>
      <c r="AE134" s="86">
        <v>5.422628449777177</v>
      </c>
      <c r="AF134" s="87"/>
      <c r="AG134" s="88" t="s">
        <v>197</v>
      </c>
      <c r="AH134" s="60" t="s">
        <v>195</v>
      </c>
      <c r="AI134" s="6">
        <v>139</v>
      </c>
      <c r="AJ134" s="62">
        <v>131</v>
      </c>
      <c r="AL134" s="64" t="s">
        <v>197</v>
      </c>
      <c r="AM134" s="65" t="s">
        <v>194</v>
      </c>
      <c r="AN134" s="66">
        <v>113.80305583939884</v>
      </c>
      <c r="AO134" s="67">
        <v>839467.8476934937</v>
      </c>
      <c r="AP134" s="68">
        <v>5.422628449777177</v>
      </c>
      <c r="AQ134" s="14">
        <v>244</v>
      </c>
      <c r="AR134" s="14">
        <v>141</v>
      </c>
    </row>
    <row r="135" spans="1:44" ht="9">
      <c r="A135" s="69" t="s">
        <v>198</v>
      </c>
      <c r="B135" s="70" t="s">
        <v>194</v>
      </c>
      <c r="C135" s="71">
        <v>208</v>
      </c>
      <c r="D135" s="72">
        <v>263.46007443427237</v>
      </c>
      <c r="E135" s="73">
        <v>4123.980424143556</v>
      </c>
      <c r="F135" s="74">
        <v>5377.782733111497</v>
      </c>
      <c r="G135" s="75"/>
      <c r="H135" s="76"/>
      <c r="I135" s="76">
        <v>1.0320252284782079</v>
      </c>
      <c r="J135" s="76"/>
      <c r="K135" s="76">
        <v>1.0468635843397776</v>
      </c>
      <c r="L135" s="77">
        <v>1.096943035372575</v>
      </c>
      <c r="M135" s="78">
        <v>9.05798</v>
      </c>
      <c r="N135" s="79">
        <v>35.26142214285714</v>
      </c>
      <c r="O135" s="80">
        <v>53.047712445041554</v>
      </c>
      <c r="P135" s="78">
        <v>70.31498618403306</v>
      </c>
      <c r="Q135" s="79">
        <v>0</v>
      </c>
      <c r="R135" s="79">
        <v>0</v>
      </c>
      <c r="S135" s="81">
        <v>70.31498618403306</v>
      </c>
      <c r="T135" s="78">
        <v>308.87756185963485</v>
      </c>
      <c r="U135" s="82">
        <v>4.39277</v>
      </c>
      <c r="V135" s="82">
        <v>0</v>
      </c>
      <c r="W135" s="83" t="s">
        <v>49</v>
      </c>
      <c r="X135" s="82">
        <v>0</v>
      </c>
      <c r="Y135" s="82" t="s">
        <v>49</v>
      </c>
      <c r="Z135" s="80">
        <v>308.87756185963485</v>
      </c>
      <c r="AA135" s="75">
        <v>104.82416768131111</v>
      </c>
      <c r="AB135" s="76">
        <v>52.41208384065555</v>
      </c>
      <c r="AC135" s="84">
        <v>0.4192966707252444</v>
      </c>
      <c r="AD135" s="85">
        <v>853624.3070102648</v>
      </c>
      <c r="AE135" s="86">
        <v>14.473700400657435</v>
      </c>
      <c r="AF135" s="87"/>
      <c r="AG135" s="88" t="s">
        <v>198</v>
      </c>
      <c r="AH135" s="60" t="s">
        <v>195</v>
      </c>
      <c r="AI135" s="61">
        <v>140</v>
      </c>
      <c r="AJ135" s="62">
        <v>132</v>
      </c>
      <c r="AL135" s="64" t="s">
        <v>198</v>
      </c>
      <c r="AM135" s="65" t="s">
        <v>194</v>
      </c>
      <c r="AN135" s="66">
        <v>308.87756185963485</v>
      </c>
      <c r="AO135" s="67">
        <v>853624.3070102648</v>
      </c>
      <c r="AP135" s="68">
        <v>14.473700400657435</v>
      </c>
      <c r="AQ135" s="14">
        <v>208</v>
      </c>
      <c r="AR135" s="14">
        <v>142</v>
      </c>
    </row>
    <row r="136" spans="1:44" ht="9">
      <c r="A136" s="69" t="s">
        <v>199</v>
      </c>
      <c r="B136" s="70" t="s">
        <v>194</v>
      </c>
      <c r="C136" s="71">
        <v>125</v>
      </c>
      <c r="D136" s="72">
        <v>135.00070877611472</v>
      </c>
      <c r="E136" s="73">
        <v>4068.0507497116496</v>
      </c>
      <c r="F136" s="74">
        <v>3071.8719527087087</v>
      </c>
      <c r="G136" s="75"/>
      <c r="H136" s="76"/>
      <c r="I136" s="76">
        <v>1.0289698824238138</v>
      </c>
      <c r="J136" s="76"/>
      <c r="K136" s="76">
        <v>1.0423925946135142</v>
      </c>
      <c r="L136" s="77">
        <v>1.0876942482537526</v>
      </c>
      <c r="M136" s="78">
        <v>1.8821</v>
      </c>
      <c r="N136" s="79">
        <v>3.7642</v>
      </c>
      <c r="O136" s="80">
        <v>14.468033829830684</v>
      </c>
      <c r="P136" s="78">
        <v>0</v>
      </c>
      <c r="Q136" s="79">
        <v>0</v>
      </c>
      <c r="R136" s="79">
        <v>28.93606765966137</v>
      </c>
      <c r="S136" s="81">
        <v>28.93606765966137</v>
      </c>
      <c r="T136" s="78">
        <v>0</v>
      </c>
      <c r="U136" s="82" t="s">
        <v>49</v>
      </c>
      <c r="V136" s="82">
        <v>0</v>
      </c>
      <c r="W136" s="83" t="s">
        <v>49</v>
      </c>
      <c r="X136" s="82">
        <v>45.4013614747784</v>
      </c>
      <c r="Y136" s="82">
        <v>1.5690232000000002</v>
      </c>
      <c r="Z136" s="80">
        <v>45.4013614747784</v>
      </c>
      <c r="AA136" s="75">
        <v>27.93922320504028</v>
      </c>
      <c r="AB136" s="76">
        <v>13.96961160252014</v>
      </c>
      <c r="AC136" s="84">
        <v>0.11175689282016112</v>
      </c>
      <c r="AD136" s="85">
        <v>418207.57282239123</v>
      </c>
      <c r="AE136" s="86">
        <v>4.342471483084303</v>
      </c>
      <c r="AF136" s="87"/>
      <c r="AG136" s="88" t="s">
        <v>199</v>
      </c>
      <c r="AH136" s="60" t="s">
        <v>195</v>
      </c>
      <c r="AI136" s="61">
        <v>141</v>
      </c>
      <c r="AJ136" s="62">
        <v>133</v>
      </c>
      <c r="AL136" s="64" t="s">
        <v>199</v>
      </c>
      <c r="AM136" s="65" t="s">
        <v>194</v>
      </c>
      <c r="AN136" s="66">
        <v>45.4013614747784</v>
      </c>
      <c r="AO136" s="67">
        <v>418207.57282239123</v>
      </c>
      <c r="AP136" s="68">
        <v>4.342471483084303</v>
      </c>
      <c r="AQ136" s="14">
        <v>125</v>
      </c>
      <c r="AR136" s="14">
        <v>143</v>
      </c>
    </row>
    <row r="137" spans="1:44" ht="9">
      <c r="A137" s="69" t="s">
        <v>200</v>
      </c>
      <c r="B137" s="70" t="s">
        <v>194</v>
      </c>
      <c r="C137" s="71">
        <v>116</v>
      </c>
      <c r="D137" s="72">
        <v>130.5336833515958</v>
      </c>
      <c r="E137" s="73">
        <v>4193.245778611632</v>
      </c>
      <c r="F137" s="74">
        <v>5235.450281425874</v>
      </c>
      <c r="G137" s="75"/>
      <c r="H137" s="76"/>
      <c r="I137" s="76">
        <v>1.0285215411466382</v>
      </c>
      <c r="J137" s="76"/>
      <c r="K137" s="76">
        <v>1.041736521877914</v>
      </c>
      <c r="L137" s="77">
        <v>1.0863370818459703</v>
      </c>
      <c r="M137" s="78">
        <v>6.301360000000001</v>
      </c>
      <c r="N137" s="79">
        <v>13.575120000000002</v>
      </c>
      <c r="O137" s="80">
        <v>21.88499265348742</v>
      </c>
      <c r="P137" s="78">
        <v>0</v>
      </c>
      <c r="Q137" s="79">
        <v>2.790407819903402</v>
      </c>
      <c r="R137" s="79">
        <v>33.3744712834008</v>
      </c>
      <c r="S137" s="81">
        <v>36.1648791033042</v>
      </c>
      <c r="T137" s="78">
        <v>0</v>
      </c>
      <c r="U137" s="82" t="s">
        <v>49</v>
      </c>
      <c r="V137" s="82">
        <v>6.771040097879348</v>
      </c>
      <c r="W137" s="83">
        <v>2.4265413999999996</v>
      </c>
      <c r="X137" s="82">
        <v>52.36531973138963</v>
      </c>
      <c r="Y137" s="82">
        <v>1.5690232</v>
      </c>
      <c r="Z137" s="80">
        <v>59.13635982926898</v>
      </c>
      <c r="AA137" s="75">
        <v>38.379411056739855</v>
      </c>
      <c r="AB137" s="76">
        <v>19.189705528369924</v>
      </c>
      <c r="AC137" s="84">
        <v>0.1535176442269594</v>
      </c>
      <c r="AD137" s="85">
        <v>348191.79237602267</v>
      </c>
      <c r="AE137" s="86">
        <v>6.793538632915951</v>
      </c>
      <c r="AF137" s="87"/>
      <c r="AG137" s="88" t="s">
        <v>200</v>
      </c>
      <c r="AH137" s="60" t="s">
        <v>195</v>
      </c>
      <c r="AI137" s="6">
        <v>142</v>
      </c>
      <c r="AJ137" s="62">
        <v>134</v>
      </c>
      <c r="AL137" s="64" t="s">
        <v>200</v>
      </c>
      <c r="AM137" s="65" t="s">
        <v>194</v>
      </c>
      <c r="AN137" s="66">
        <v>59.13635982926898</v>
      </c>
      <c r="AO137" s="67">
        <v>348191.79237602267</v>
      </c>
      <c r="AP137" s="68">
        <v>6.793538632915951</v>
      </c>
      <c r="AQ137" s="14">
        <v>116</v>
      </c>
      <c r="AR137" s="14">
        <v>144</v>
      </c>
    </row>
    <row r="138" spans="1:44" ht="9">
      <c r="A138" s="69" t="s">
        <v>60</v>
      </c>
      <c r="B138" s="70" t="s">
        <v>194</v>
      </c>
      <c r="C138" s="71">
        <v>97</v>
      </c>
      <c r="D138" s="72">
        <v>81.46666936135811</v>
      </c>
      <c r="E138" s="73">
        <v>2836.448598130841</v>
      </c>
      <c r="F138" s="74">
        <v>1756.5627925693552</v>
      </c>
      <c r="G138" s="75"/>
      <c r="H138" s="76"/>
      <c r="I138" s="76">
        <v>1.0274482658710202</v>
      </c>
      <c r="J138" s="76"/>
      <c r="K138" s="76">
        <v>1.0401659623912598</v>
      </c>
      <c r="L138" s="77">
        <v>1.0830881881470686</v>
      </c>
      <c r="M138" s="78">
        <v>0</v>
      </c>
      <c r="N138" s="79">
        <v>0</v>
      </c>
      <c r="O138" s="80">
        <v>6.40711440818508</v>
      </c>
      <c r="P138" s="78">
        <v>1.4977982275044297</v>
      </c>
      <c r="Q138" s="79">
        <v>4.240195458339921</v>
      </c>
      <c r="R138" s="79">
        <v>0</v>
      </c>
      <c r="S138" s="81">
        <v>5.7379936858443505</v>
      </c>
      <c r="T138" s="78">
        <v>6.5794831198346335</v>
      </c>
      <c r="U138" s="82">
        <v>4.39277</v>
      </c>
      <c r="V138" s="82">
        <v>10.289009823753792</v>
      </c>
      <c r="W138" s="83">
        <v>2.4265414</v>
      </c>
      <c r="X138" s="82">
        <v>0</v>
      </c>
      <c r="Y138" s="82" t="s">
        <v>49</v>
      </c>
      <c r="Z138" s="80">
        <v>16.868492943588425</v>
      </c>
      <c r="AA138" s="75">
        <v>15.123041633669498</v>
      </c>
      <c r="AB138" s="76">
        <v>7.56152081683475</v>
      </c>
      <c r="AC138" s="84">
        <v>0.060492166534677996</v>
      </c>
      <c r="AD138" s="85">
        <v>227497.74186346852</v>
      </c>
      <c r="AE138" s="86">
        <v>2.9659183085363465</v>
      </c>
      <c r="AF138" s="87"/>
      <c r="AG138" s="88" t="s">
        <v>60</v>
      </c>
      <c r="AH138" s="60" t="s">
        <v>195</v>
      </c>
      <c r="AI138" s="6">
        <v>143</v>
      </c>
      <c r="AJ138" s="62">
        <v>135</v>
      </c>
      <c r="AL138" s="64" t="s">
        <v>60</v>
      </c>
      <c r="AM138" s="65" t="s">
        <v>194</v>
      </c>
      <c r="AN138" s="66">
        <v>16.868492943588425</v>
      </c>
      <c r="AO138" s="67">
        <v>227497.74186346852</v>
      </c>
      <c r="AP138" s="68">
        <v>2.9659183085363465</v>
      </c>
      <c r="AQ138" s="14">
        <v>97</v>
      </c>
      <c r="AR138" s="96">
        <v>145</v>
      </c>
    </row>
    <row r="139" spans="1:44" ht="9">
      <c r="A139" s="69" t="s">
        <v>201</v>
      </c>
      <c r="B139" s="70" t="s">
        <v>194</v>
      </c>
      <c r="C139" s="71">
        <v>94</v>
      </c>
      <c r="D139" s="89">
        <v>111.96579212231558</v>
      </c>
      <c r="E139" s="73">
        <v>4666.026871401152</v>
      </c>
      <c r="F139" s="90">
        <v>6737.847154216783</v>
      </c>
      <c r="G139" s="75"/>
      <c r="H139" s="91"/>
      <c r="I139" s="91">
        <v>1.02725976869362</v>
      </c>
      <c r="J139" s="91"/>
      <c r="K139" s="91">
        <v>1.0398901281883306</v>
      </c>
      <c r="L139" s="92">
        <v>1.0825175914829788</v>
      </c>
      <c r="M139" s="78">
        <v>15.64099</v>
      </c>
      <c r="N139" s="93">
        <v>39.61422</v>
      </c>
      <c r="O139" s="94">
        <v>41.77263525349257</v>
      </c>
      <c r="P139" s="78">
        <v>0</v>
      </c>
      <c r="Q139" s="93">
        <v>17.5724586961228</v>
      </c>
      <c r="R139" s="93">
        <v>48.400353114739524</v>
      </c>
      <c r="S139" s="95">
        <v>65.97281181086232</v>
      </c>
      <c r="T139" s="78">
        <v>0</v>
      </c>
      <c r="U139" s="83" t="s">
        <v>49</v>
      </c>
      <c r="V139" s="83">
        <v>42.64029852593199</v>
      </c>
      <c r="W139" s="83">
        <v>2.4265413999999996</v>
      </c>
      <c r="X139" s="83">
        <v>75.94127692521857</v>
      </c>
      <c r="Y139" s="83">
        <v>1.5690232</v>
      </c>
      <c r="Z139" s="94">
        <v>118.58157545115057</v>
      </c>
      <c r="AA139" s="75">
        <v>92.11749134009925</v>
      </c>
      <c r="AB139" s="91">
        <v>46.05874567004963</v>
      </c>
      <c r="AC139" s="87">
        <v>0.36846996536039706</v>
      </c>
      <c r="AD139" s="85">
        <v>285278.02738532954</v>
      </c>
      <c r="AE139" s="86">
        <v>16.626808105480983</v>
      </c>
      <c r="AF139" s="87"/>
      <c r="AG139" s="88" t="s">
        <v>201</v>
      </c>
      <c r="AH139" s="60" t="s">
        <v>195</v>
      </c>
      <c r="AI139" s="61">
        <v>144</v>
      </c>
      <c r="AJ139" s="62">
        <v>136</v>
      </c>
      <c r="AL139" s="64" t="s">
        <v>201</v>
      </c>
      <c r="AM139" s="65" t="s">
        <v>194</v>
      </c>
      <c r="AN139" s="66">
        <v>118.58157545115057</v>
      </c>
      <c r="AO139" s="67">
        <v>285278.02738532954</v>
      </c>
      <c r="AP139" s="68">
        <v>16.626808105480983</v>
      </c>
      <c r="AQ139" s="14">
        <v>94</v>
      </c>
      <c r="AR139" s="14">
        <v>146</v>
      </c>
    </row>
    <row r="140" spans="1:44" ht="9">
      <c r="A140" s="69" t="s">
        <v>202</v>
      </c>
      <c r="B140" s="70" t="s">
        <v>194</v>
      </c>
      <c r="C140" s="71">
        <v>92</v>
      </c>
      <c r="D140" s="72">
        <v>103.427616665432</v>
      </c>
      <c r="E140" s="73">
        <v>4000</v>
      </c>
      <c r="F140" s="74">
        <v>6377.840909090912</v>
      </c>
      <c r="G140" s="75"/>
      <c r="H140" s="76"/>
      <c r="I140" s="76">
        <v>1.0271307314622942</v>
      </c>
      <c r="J140" s="76"/>
      <c r="K140" s="76">
        <v>1.0397013037064906</v>
      </c>
      <c r="L140" s="77">
        <v>1.0821269850306536</v>
      </c>
      <c r="M140" s="78">
        <v>0</v>
      </c>
      <c r="N140" s="79">
        <v>0</v>
      </c>
      <c r="O140" s="80">
        <v>6.573833458350691</v>
      </c>
      <c r="P140" s="78">
        <v>0</v>
      </c>
      <c r="Q140" s="79">
        <v>3.56</v>
      </c>
      <c r="R140" s="79">
        <v>4.628</v>
      </c>
      <c r="S140" s="81">
        <v>8.188</v>
      </c>
      <c r="T140" s="78">
        <v>0</v>
      </c>
      <c r="U140" s="82" t="s">
        <v>49</v>
      </c>
      <c r="V140" s="82">
        <v>8.638487384</v>
      </c>
      <c r="W140" s="83">
        <v>2.4265413999999996</v>
      </c>
      <c r="X140" s="82">
        <v>7.261439369600001</v>
      </c>
      <c r="Y140" s="82">
        <v>1.5690232000000002</v>
      </c>
      <c r="Z140" s="80">
        <v>15.899926753599999</v>
      </c>
      <c r="AA140" s="75">
        <v>13.01754748885494</v>
      </c>
      <c r="AB140" s="76">
        <v>6.50877374442747</v>
      </c>
      <c r="AC140" s="84">
        <v>0.05207018995541976</v>
      </c>
      <c r="AD140" s="85">
        <v>272063.0839384561</v>
      </c>
      <c r="AE140" s="86">
        <v>2.3376823526997517</v>
      </c>
      <c r="AF140" s="87"/>
      <c r="AG140" s="88" t="s">
        <v>202</v>
      </c>
      <c r="AH140" s="60" t="s">
        <v>195</v>
      </c>
      <c r="AI140" s="61">
        <v>145</v>
      </c>
      <c r="AJ140" s="62">
        <v>137</v>
      </c>
      <c r="AL140" s="64" t="s">
        <v>202</v>
      </c>
      <c r="AM140" s="65" t="s">
        <v>194</v>
      </c>
      <c r="AN140" s="66">
        <v>15.899926753599999</v>
      </c>
      <c r="AO140" s="67">
        <v>272063.0839384561</v>
      </c>
      <c r="AP140" s="68">
        <v>2.3376823526997517</v>
      </c>
      <c r="AQ140" s="14">
        <v>92</v>
      </c>
      <c r="AR140" s="14">
        <v>147</v>
      </c>
    </row>
    <row r="141" spans="1:44" ht="9">
      <c r="A141" s="69" t="s">
        <v>203</v>
      </c>
      <c r="B141" s="70" t="s">
        <v>194</v>
      </c>
      <c r="C141" s="71">
        <v>60</v>
      </c>
      <c r="D141" s="72">
        <v>68.38461972785275</v>
      </c>
      <c r="E141" s="73">
        <v>3616.564417177914</v>
      </c>
      <c r="F141" s="74">
        <v>3796.2193251533736</v>
      </c>
      <c r="G141" s="75"/>
      <c r="H141" s="76"/>
      <c r="I141" s="76">
        <v>1.0245660673733326</v>
      </c>
      <c r="J141" s="76"/>
      <c r="K141" s="76">
        <v>1.03594834525631</v>
      </c>
      <c r="L141" s="77">
        <v>1.074363533111359</v>
      </c>
      <c r="M141" s="78">
        <v>7.31046</v>
      </c>
      <c r="N141" s="79">
        <v>14.62092</v>
      </c>
      <c r="O141" s="80">
        <v>14.735468761179934</v>
      </c>
      <c r="P141" s="78">
        <v>0</v>
      </c>
      <c r="Q141" s="79">
        <v>0</v>
      </c>
      <c r="R141" s="79">
        <v>26.22913439490028</v>
      </c>
      <c r="S141" s="81">
        <v>26.22913439490028</v>
      </c>
      <c r="T141" s="78">
        <v>0</v>
      </c>
      <c r="U141" s="82" t="s">
        <v>49</v>
      </c>
      <c r="V141" s="82">
        <v>0</v>
      </c>
      <c r="W141" s="83" t="s">
        <v>49</v>
      </c>
      <c r="X141" s="82">
        <v>41.1541203815165</v>
      </c>
      <c r="Y141" s="82">
        <v>1.5690231999999997</v>
      </c>
      <c r="Z141" s="80">
        <v>41.1541203815165</v>
      </c>
      <c r="AA141" s="75">
        <v>51.28853654745152</v>
      </c>
      <c r="AB141" s="76">
        <v>25.64426827372576</v>
      </c>
      <c r="AC141" s="84">
        <v>0.2051541461898061</v>
      </c>
      <c r="AD141" s="85">
        <v>161158.5224731911</v>
      </c>
      <c r="AE141" s="86">
        <v>10.214568798460544</v>
      </c>
      <c r="AF141" s="87"/>
      <c r="AG141" s="88" t="s">
        <v>203</v>
      </c>
      <c r="AH141" s="60" t="s">
        <v>195</v>
      </c>
      <c r="AI141" s="6">
        <v>146</v>
      </c>
      <c r="AJ141" s="62">
        <v>138</v>
      </c>
      <c r="AL141" s="64" t="s">
        <v>203</v>
      </c>
      <c r="AM141" s="65" t="s">
        <v>194</v>
      </c>
      <c r="AN141" s="66">
        <v>41.1541203815165</v>
      </c>
      <c r="AO141" s="67">
        <v>161158.5224731911</v>
      </c>
      <c r="AP141" s="68">
        <v>10.214568798460544</v>
      </c>
      <c r="AQ141" s="14">
        <v>60</v>
      </c>
      <c r="AR141" s="14">
        <v>148</v>
      </c>
    </row>
    <row r="142" spans="1:44" ht="9">
      <c r="A142" s="69" t="s">
        <v>204</v>
      </c>
      <c r="B142" s="70" t="s">
        <v>194</v>
      </c>
      <c r="C142" s="71">
        <v>56</v>
      </c>
      <c r="D142" s="72">
        <v>63.825645079329234</v>
      </c>
      <c r="E142" s="73">
        <v>2882.3529411764707</v>
      </c>
      <c r="F142" s="74">
        <v>4172.794117647063</v>
      </c>
      <c r="G142" s="75"/>
      <c r="H142" s="76"/>
      <c r="I142" s="76">
        <v>1.0240439991113948</v>
      </c>
      <c r="J142" s="76"/>
      <c r="K142" s="76">
        <v>1.0353425878446547</v>
      </c>
      <c r="L142" s="77">
        <v>1.075262015009792</v>
      </c>
      <c r="M142" s="78">
        <v>0</v>
      </c>
      <c r="N142" s="79">
        <v>0</v>
      </c>
      <c r="O142" s="80">
        <v>5.368004761947237</v>
      </c>
      <c r="P142" s="78">
        <v>0.7817766935126794</v>
      </c>
      <c r="Q142" s="79">
        <v>4.060895602413084</v>
      </c>
      <c r="R142" s="79">
        <v>0</v>
      </c>
      <c r="S142" s="81">
        <v>4.842672295925763</v>
      </c>
      <c r="T142" s="78">
        <v>3.4341652059616927</v>
      </c>
      <c r="U142" s="82">
        <v>4.39277</v>
      </c>
      <c r="V142" s="82">
        <v>9.853931300333288</v>
      </c>
      <c r="W142" s="83">
        <v>2.4265414</v>
      </c>
      <c r="X142" s="82">
        <v>0</v>
      </c>
      <c r="Y142" s="82" t="s">
        <v>49</v>
      </c>
      <c r="Z142" s="80">
        <v>13.28809650629498</v>
      </c>
      <c r="AA142" s="75">
        <v>17.743242188261444</v>
      </c>
      <c r="AB142" s="76">
        <v>8.871621094130722</v>
      </c>
      <c r="AC142" s="84">
        <v>0.07097296875304578</v>
      </c>
      <c r="AD142" s="85">
        <v>156304.46815043254</v>
      </c>
      <c r="AE142" s="86">
        <v>3.400567280906156</v>
      </c>
      <c r="AF142" s="87"/>
      <c r="AG142" s="88" t="s">
        <v>204</v>
      </c>
      <c r="AH142" s="60" t="s">
        <v>195</v>
      </c>
      <c r="AI142" s="6">
        <v>147</v>
      </c>
      <c r="AJ142" s="62">
        <v>139</v>
      </c>
      <c r="AL142" s="64" t="s">
        <v>204</v>
      </c>
      <c r="AM142" s="65" t="s">
        <v>194</v>
      </c>
      <c r="AN142" s="66">
        <v>13.28809650629498</v>
      </c>
      <c r="AO142" s="67">
        <v>156304.46815043254</v>
      </c>
      <c r="AP142" s="68">
        <v>3.400567280906156</v>
      </c>
      <c r="AQ142" s="14">
        <v>56</v>
      </c>
      <c r="AR142" s="14">
        <v>149</v>
      </c>
    </row>
    <row r="143" spans="1:44" ht="9">
      <c r="A143" s="69" t="s">
        <v>205</v>
      </c>
      <c r="B143" s="70" t="s">
        <v>194</v>
      </c>
      <c r="C143" s="71">
        <v>53</v>
      </c>
      <c r="D143" s="72">
        <v>44.61952367163747</v>
      </c>
      <c r="E143" s="73">
        <v>2973.293768545994</v>
      </c>
      <c r="F143" s="74">
        <v>4570.660237388729</v>
      </c>
      <c r="G143" s="75"/>
      <c r="H143" s="76"/>
      <c r="I143" s="76">
        <v>1.0238217514813128</v>
      </c>
      <c r="J143" s="76"/>
      <c r="K143" s="76">
        <v>1.0348591630009876</v>
      </c>
      <c r="L143" s="77">
        <v>1.0742619918067042</v>
      </c>
      <c r="M143" s="78">
        <v>0.95502</v>
      </c>
      <c r="N143" s="79">
        <v>1.91004</v>
      </c>
      <c r="O143" s="80">
        <v>6.651361530021028</v>
      </c>
      <c r="P143" s="78">
        <v>0</v>
      </c>
      <c r="Q143" s="79">
        <v>0</v>
      </c>
      <c r="R143" s="79">
        <v>11.839423523437429</v>
      </c>
      <c r="S143" s="81">
        <v>11.839423523437429</v>
      </c>
      <c r="T143" s="78">
        <v>0</v>
      </c>
      <c r="U143" s="82" t="s">
        <v>49</v>
      </c>
      <c r="V143" s="82">
        <v>0</v>
      </c>
      <c r="W143" s="83" t="s">
        <v>49</v>
      </c>
      <c r="X143" s="82">
        <v>18.57633018289907</v>
      </c>
      <c r="Y143" s="82">
        <v>1.5690232000000002</v>
      </c>
      <c r="Z143" s="80">
        <v>18.57633018289907</v>
      </c>
      <c r="AA143" s="75">
        <v>30.44690977249055</v>
      </c>
      <c r="AB143" s="76">
        <v>15.223454886245275</v>
      </c>
      <c r="AC143" s="84">
        <v>0.1217876390899622</v>
      </c>
      <c r="AD143" s="85">
        <v>121805.25909301109</v>
      </c>
      <c r="AE143" s="86">
        <v>6.100337644276621</v>
      </c>
      <c r="AF143" s="87"/>
      <c r="AG143" s="88" t="s">
        <v>205</v>
      </c>
      <c r="AH143" s="60" t="s">
        <v>195</v>
      </c>
      <c r="AI143" s="61">
        <v>148</v>
      </c>
      <c r="AJ143" s="62">
        <v>140</v>
      </c>
      <c r="AL143" s="64" t="s">
        <v>205</v>
      </c>
      <c r="AM143" s="65" t="s">
        <v>194</v>
      </c>
      <c r="AN143" s="66">
        <v>18.57633018289907</v>
      </c>
      <c r="AO143" s="67">
        <v>121805.25909301109</v>
      </c>
      <c r="AP143" s="68">
        <v>6.100337644276621</v>
      </c>
      <c r="AQ143" s="14">
        <v>53</v>
      </c>
      <c r="AR143" s="96">
        <v>150</v>
      </c>
    </row>
    <row r="144" spans="1:44" s="117" customFormat="1" ht="9">
      <c r="A144" s="97" t="s">
        <v>195</v>
      </c>
      <c r="B144" s="98"/>
      <c r="C144" s="99">
        <f>SUM(C132:C143)</f>
        <v>9114</v>
      </c>
      <c r="D144" s="100">
        <f>SUM(D132:D143)</f>
        <v>11044.05914479422</v>
      </c>
      <c r="E144" s="101"/>
      <c r="F144" s="100"/>
      <c r="G144" s="101"/>
      <c r="H144" s="102"/>
      <c r="I144" s="102"/>
      <c r="J144" s="102"/>
      <c r="K144" s="102"/>
      <c r="L144" s="100"/>
      <c r="M144" s="103">
        <f aca="true" t="shared" si="13" ref="M144:Z144">SUM(M132:M143)</f>
        <v>669.9390800000003</v>
      </c>
      <c r="N144" s="104">
        <f t="shared" si="13"/>
        <v>2272.0243422056187</v>
      </c>
      <c r="O144" s="105">
        <f t="shared" si="13"/>
        <v>3037.4125871104834</v>
      </c>
      <c r="P144" s="103">
        <f t="shared" si="13"/>
        <v>2503.1842904261275</v>
      </c>
      <c r="Q144" s="104">
        <f t="shared" si="13"/>
        <v>270.99722880404374</v>
      </c>
      <c r="R144" s="104">
        <f t="shared" si="13"/>
        <v>1684.6427931087785</v>
      </c>
      <c r="S144" s="106">
        <f t="shared" si="13"/>
        <v>4458.824312338948</v>
      </c>
      <c r="T144" s="103">
        <f t="shared" si="13"/>
        <v>45864.863977119036</v>
      </c>
      <c r="U144" s="104">
        <f t="shared" si="13"/>
        <v>31.916961043199993</v>
      </c>
      <c r="V144" s="104">
        <f t="shared" si="13"/>
        <v>1741.6830077426846</v>
      </c>
      <c r="W144" s="107">
        <f t="shared" si="13"/>
        <v>22.244925409999997</v>
      </c>
      <c r="X144" s="104">
        <f t="shared" si="13"/>
        <v>7421.175839226863</v>
      </c>
      <c r="Y144" s="104">
        <f t="shared" si="13"/>
        <v>17.980684148</v>
      </c>
      <c r="Z144" s="105">
        <f t="shared" si="13"/>
        <v>55027.72282408859</v>
      </c>
      <c r="AA144" s="108">
        <f>Z144*1000000/((C144+D144)/4)/1000/25</f>
        <v>436.7700078967128</v>
      </c>
      <c r="AB144" s="109">
        <f>Z144*1000000/((C144+D144)/2)/1000/25</f>
        <v>218.3850039483564</v>
      </c>
      <c r="AC144" s="110">
        <f>AA144/250</f>
        <v>1.747080031586851</v>
      </c>
      <c r="AD144" s="111">
        <v>617315015.8225772</v>
      </c>
      <c r="AE144" s="112">
        <v>3.565616997070043</v>
      </c>
      <c r="AF144" s="113"/>
      <c r="AG144" s="114" t="s">
        <v>195</v>
      </c>
      <c r="AH144" s="114" t="s">
        <v>195</v>
      </c>
      <c r="AI144" s="135">
        <v>149</v>
      </c>
      <c r="AJ144" s="116">
        <v>141</v>
      </c>
      <c r="AL144" s="118"/>
      <c r="AM144" s="119"/>
      <c r="AN144" s="120">
        <v>55027.72282408859</v>
      </c>
      <c r="AO144" s="121">
        <v>617315015.8225772</v>
      </c>
      <c r="AP144" s="122">
        <v>3.565616997070043</v>
      </c>
      <c r="AQ144" s="123"/>
      <c r="AR144" s="123">
        <v>151</v>
      </c>
    </row>
    <row r="145" spans="1:44" ht="9">
      <c r="A145" s="69" t="s">
        <v>206</v>
      </c>
      <c r="B145" s="70" t="s">
        <v>207</v>
      </c>
      <c r="C145" s="71">
        <v>915</v>
      </c>
      <c r="D145" s="72">
        <v>1266.7267730273823</v>
      </c>
      <c r="E145" s="73">
        <v>6901.103852218968</v>
      </c>
      <c r="F145" s="74">
        <v>7145.563619192253</v>
      </c>
      <c r="G145" s="75">
        <v>1.03</v>
      </c>
      <c r="H145" s="76">
        <v>1.16</v>
      </c>
      <c r="I145" s="76">
        <v>1.22</v>
      </c>
      <c r="J145" s="76">
        <v>1.24</v>
      </c>
      <c r="K145" s="76">
        <v>1.24</v>
      </c>
      <c r="L145" s="77">
        <v>1.4210033444816048</v>
      </c>
      <c r="M145" s="78">
        <v>163.22327</v>
      </c>
      <c r="N145" s="79">
        <v>411.5262329230769</v>
      </c>
      <c r="O145" s="80">
        <v>434.1993891127171</v>
      </c>
      <c r="P145" s="78">
        <v>108.65272051339676</v>
      </c>
      <c r="Q145" s="79">
        <v>231.5931311914712</v>
      </c>
      <c r="R145" s="79">
        <v>1292.3628048894168</v>
      </c>
      <c r="S145" s="81">
        <v>1632.6086565942846</v>
      </c>
      <c r="T145" s="78">
        <v>360.91236240801595</v>
      </c>
      <c r="U145" s="82">
        <v>3.3217057125</v>
      </c>
      <c r="V145" s="82">
        <v>424.94827291876595</v>
      </c>
      <c r="W145" s="83">
        <v>1.83489152175</v>
      </c>
      <c r="X145" s="82">
        <v>1533.3330760391125</v>
      </c>
      <c r="Y145" s="82">
        <v>1.1864571389999998</v>
      </c>
      <c r="Z145" s="80">
        <v>2319.193711365894</v>
      </c>
      <c r="AA145" s="75">
        <v>170.0813311758749</v>
      </c>
      <c r="AB145" s="76">
        <v>85.04066558793745</v>
      </c>
      <c r="AC145" s="84">
        <v>0.6803253247034996</v>
      </c>
      <c r="AD145" s="85">
        <v>23621553.118967995</v>
      </c>
      <c r="AE145" s="86">
        <v>3.927250167989323</v>
      </c>
      <c r="AF145" s="87"/>
      <c r="AG145" s="88" t="s">
        <v>206</v>
      </c>
      <c r="AH145" s="60" t="s">
        <v>208</v>
      </c>
      <c r="AI145" s="6">
        <v>150</v>
      </c>
      <c r="AJ145" s="62">
        <v>142</v>
      </c>
      <c r="AL145" s="64" t="s">
        <v>206</v>
      </c>
      <c r="AM145" s="65" t="s">
        <v>207</v>
      </c>
      <c r="AN145" s="66">
        <v>2319.193711365894</v>
      </c>
      <c r="AO145" s="67">
        <v>23621553.118967995</v>
      </c>
      <c r="AP145" s="68">
        <v>3.927250167989323</v>
      </c>
      <c r="AQ145" s="14">
        <v>915</v>
      </c>
      <c r="AR145" s="14">
        <v>152</v>
      </c>
    </row>
    <row r="146" spans="1:44" ht="9">
      <c r="A146" s="69" t="s">
        <v>209</v>
      </c>
      <c r="B146" s="70" t="s">
        <v>207</v>
      </c>
      <c r="C146" s="71">
        <v>251</v>
      </c>
      <c r="D146" s="72">
        <v>278.1366952938434</v>
      </c>
      <c r="E146" s="73">
        <v>3575.1805646749835</v>
      </c>
      <c r="F146" s="74">
        <v>4432.266925760319</v>
      </c>
      <c r="G146" s="75"/>
      <c r="H146" s="76"/>
      <c r="I146" s="76">
        <v>1.033455694618878</v>
      </c>
      <c r="J146" s="76"/>
      <c r="K146" s="76">
        <v>1.048513476805577</v>
      </c>
      <c r="L146" s="77">
        <v>1.0993334916856865</v>
      </c>
      <c r="M146" s="78">
        <v>33.53</v>
      </c>
      <c r="N146" s="79">
        <v>68.88560000000001</v>
      </c>
      <c r="O146" s="80">
        <v>72.36065219939917</v>
      </c>
      <c r="P146" s="78">
        <v>0</v>
      </c>
      <c r="Q146" s="79">
        <v>4.947654446945016</v>
      </c>
      <c r="R146" s="79">
        <v>176.7951737805598</v>
      </c>
      <c r="S146" s="81">
        <v>181.74282822750482</v>
      </c>
      <c r="T146" s="78">
        <v>0</v>
      </c>
      <c r="U146" s="82" t="s">
        <v>49</v>
      </c>
      <c r="V146" s="82">
        <v>8.234384759408703</v>
      </c>
      <c r="W146" s="83">
        <v>1.6643007</v>
      </c>
      <c r="X146" s="82">
        <v>190.25840913622744</v>
      </c>
      <c r="Y146" s="82">
        <v>1.0761515999999998</v>
      </c>
      <c r="Z146" s="80">
        <v>198.49279389563614</v>
      </c>
      <c r="AA146" s="75">
        <v>60.02011825255338</v>
      </c>
      <c r="AB146" s="76">
        <v>30.01005912627669</v>
      </c>
      <c r="AC146" s="84">
        <v>0.2400804730102135</v>
      </c>
      <c r="AD146" s="85">
        <v>964191.3551782692</v>
      </c>
      <c r="AE146" s="86">
        <v>8.234580939960278</v>
      </c>
      <c r="AF146" s="87"/>
      <c r="AG146" s="88" t="s">
        <v>209</v>
      </c>
      <c r="AH146" s="60" t="s">
        <v>208</v>
      </c>
      <c r="AI146" s="6">
        <v>151</v>
      </c>
      <c r="AJ146" s="62">
        <v>143</v>
      </c>
      <c r="AL146" s="64" t="s">
        <v>209</v>
      </c>
      <c r="AM146" s="65" t="s">
        <v>207</v>
      </c>
      <c r="AN146" s="66">
        <v>198.49279389563614</v>
      </c>
      <c r="AO146" s="67">
        <v>964191.3551782692</v>
      </c>
      <c r="AP146" s="68">
        <v>8.234580939960278</v>
      </c>
      <c r="AQ146" s="14">
        <v>251</v>
      </c>
      <c r="AR146" s="14">
        <v>153</v>
      </c>
    </row>
    <row r="147" spans="1:44" ht="9">
      <c r="A147" s="69" t="s">
        <v>210</v>
      </c>
      <c r="B147" s="70" t="s">
        <v>207</v>
      </c>
      <c r="C147" s="71">
        <v>248</v>
      </c>
      <c r="D147" s="72">
        <v>306.73100008246763</v>
      </c>
      <c r="E147" s="73">
        <v>5073.111291632818</v>
      </c>
      <c r="F147" s="74">
        <v>6481.894819043053</v>
      </c>
      <c r="G147" s="75"/>
      <c r="H147" s="76"/>
      <c r="I147" s="76">
        <v>1.0336787686383284</v>
      </c>
      <c r="J147" s="76"/>
      <c r="K147" s="76">
        <v>1.0484079043913286</v>
      </c>
      <c r="L147" s="77">
        <v>1.0981187375577042</v>
      </c>
      <c r="M147" s="78">
        <v>13.20952</v>
      </c>
      <c r="N147" s="79">
        <v>35.103759999999994</v>
      </c>
      <c r="O147" s="80">
        <v>57.6869448811579</v>
      </c>
      <c r="P147" s="78">
        <v>0</v>
      </c>
      <c r="Q147" s="79">
        <v>36.8213264615126</v>
      </c>
      <c r="R147" s="79">
        <v>75.18966487036221</v>
      </c>
      <c r="S147" s="81">
        <v>112.0109913318748</v>
      </c>
      <c r="T147" s="78">
        <v>0</v>
      </c>
      <c r="U147" s="82" t="s">
        <v>49</v>
      </c>
      <c r="V147" s="82">
        <v>61.281759404823944</v>
      </c>
      <c r="W147" s="83">
        <v>1.6643007</v>
      </c>
      <c r="X147" s="82">
        <v>80.91547815370409</v>
      </c>
      <c r="Y147" s="82">
        <v>1.0761516</v>
      </c>
      <c r="Z147" s="80">
        <v>142.19723755852803</v>
      </c>
      <c r="AA147" s="75">
        <v>41.013676910037816</v>
      </c>
      <c r="AB147" s="76">
        <v>20.506838455018904</v>
      </c>
      <c r="AC147" s="84">
        <v>0.16405470764015123</v>
      </c>
      <c r="AD147" s="85">
        <v>1118213.3388340366</v>
      </c>
      <c r="AE147" s="86">
        <v>5.086587062422181</v>
      </c>
      <c r="AF147" s="87"/>
      <c r="AG147" s="88" t="s">
        <v>210</v>
      </c>
      <c r="AH147" s="60" t="s">
        <v>208</v>
      </c>
      <c r="AI147" s="61">
        <v>152</v>
      </c>
      <c r="AJ147" s="62">
        <v>144</v>
      </c>
      <c r="AL147" s="64" t="s">
        <v>210</v>
      </c>
      <c r="AM147" s="65" t="s">
        <v>207</v>
      </c>
      <c r="AN147" s="66">
        <v>142.19723755852803</v>
      </c>
      <c r="AO147" s="67">
        <v>1118213.3388340366</v>
      </c>
      <c r="AP147" s="68">
        <v>5.086587062422181</v>
      </c>
      <c r="AQ147" s="14">
        <v>248</v>
      </c>
      <c r="AR147" s="14">
        <v>154</v>
      </c>
    </row>
    <row r="148" spans="1:44" ht="9">
      <c r="A148" s="69" t="s">
        <v>211</v>
      </c>
      <c r="B148" s="70" t="s">
        <v>207</v>
      </c>
      <c r="C148" s="71">
        <v>187</v>
      </c>
      <c r="D148" s="72">
        <v>207.40297231951715</v>
      </c>
      <c r="E148" s="73">
        <v>4209.150326797386</v>
      </c>
      <c r="F148" s="74">
        <v>5091.264206832158</v>
      </c>
      <c r="G148" s="75"/>
      <c r="H148" s="76"/>
      <c r="I148" s="76">
        <v>1.0312569169170485</v>
      </c>
      <c r="J148" s="76"/>
      <c r="K148" s="76">
        <v>1.0459291336559833</v>
      </c>
      <c r="L148" s="77">
        <v>1.0954478651498878</v>
      </c>
      <c r="M148" s="78">
        <v>18.392339999999997</v>
      </c>
      <c r="N148" s="79">
        <v>46.76428</v>
      </c>
      <c r="O148" s="80">
        <v>51.493557555778246</v>
      </c>
      <c r="P148" s="78">
        <v>0</v>
      </c>
      <c r="Q148" s="79">
        <v>28.35120258491744</v>
      </c>
      <c r="R148" s="79">
        <v>76.15097332407301</v>
      </c>
      <c r="S148" s="81">
        <v>104.50217590899045</v>
      </c>
      <c r="T148" s="78">
        <v>0</v>
      </c>
      <c r="U148" s="82" t="s">
        <v>49</v>
      </c>
      <c r="V148" s="82">
        <v>47.1849263079199</v>
      </c>
      <c r="W148" s="83">
        <v>1.6643006999999999</v>
      </c>
      <c r="X148" s="82">
        <v>81.94999178425849</v>
      </c>
      <c r="Y148" s="82">
        <v>1.0761516</v>
      </c>
      <c r="Z148" s="80">
        <v>129.1349180921784</v>
      </c>
      <c r="AA148" s="75">
        <v>52.38699590227733</v>
      </c>
      <c r="AB148" s="76">
        <v>26.19349795113866</v>
      </c>
      <c r="AC148" s="84">
        <v>0.20954798360910928</v>
      </c>
      <c r="AD148" s="85">
        <v>654804.1870255155</v>
      </c>
      <c r="AE148" s="86">
        <v>7.888460132106421</v>
      </c>
      <c r="AF148" s="87"/>
      <c r="AG148" s="88" t="s">
        <v>211</v>
      </c>
      <c r="AH148" s="60" t="s">
        <v>208</v>
      </c>
      <c r="AI148" s="61">
        <v>153</v>
      </c>
      <c r="AJ148" s="62">
        <v>145</v>
      </c>
      <c r="AL148" s="64" t="s">
        <v>211</v>
      </c>
      <c r="AM148" s="65" t="s">
        <v>207</v>
      </c>
      <c r="AN148" s="66">
        <v>129.1349180921784</v>
      </c>
      <c r="AO148" s="67">
        <v>654804.1870255155</v>
      </c>
      <c r="AP148" s="68">
        <v>7.888460132106421</v>
      </c>
      <c r="AQ148" s="14">
        <v>187</v>
      </c>
      <c r="AR148" s="96">
        <v>155</v>
      </c>
    </row>
    <row r="149" spans="1:44" ht="9">
      <c r="A149" s="69" t="s">
        <v>212</v>
      </c>
      <c r="B149" s="70" t="s">
        <v>207</v>
      </c>
      <c r="C149" s="71">
        <v>100</v>
      </c>
      <c r="D149" s="72">
        <v>121.16319406084979</v>
      </c>
      <c r="E149" s="73">
        <v>5034.825870646766</v>
      </c>
      <c r="F149" s="74">
        <v>5811.845942700289</v>
      </c>
      <c r="G149" s="75"/>
      <c r="H149" s="76"/>
      <c r="I149" s="76">
        <v>1.0282028821947544</v>
      </c>
      <c r="J149" s="76"/>
      <c r="K149" s="76">
        <v>1.0404333942329755</v>
      </c>
      <c r="L149" s="77">
        <v>1.0817113723619722</v>
      </c>
      <c r="M149" s="78">
        <v>10.652460000000001</v>
      </c>
      <c r="N149" s="79">
        <v>31.3227</v>
      </c>
      <c r="O149" s="80">
        <v>31.615615606695744</v>
      </c>
      <c r="P149" s="78">
        <v>0</v>
      </c>
      <c r="Q149" s="79">
        <v>17.99840184429028</v>
      </c>
      <c r="R149" s="79">
        <v>20.278992091337866</v>
      </c>
      <c r="S149" s="81">
        <v>38.27739393562815</v>
      </c>
      <c r="T149" s="78">
        <v>0</v>
      </c>
      <c r="U149" s="82" t="s">
        <v>49</v>
      </c>
      <c r="V149" s="82">
        <v>29.954752788333604</v>
      </c>
      <c r="W149" s="83">
        <v>1.6643006999999999</v>
      </c>
      <c r="X149" s="82">
        <v>21.823269785480587</v>
      </c>
      <c r="Y149" s="82">
        <v>1.0761515999999998</v>
      </c>
      <c r="Z149" s="80">
        <v>51.77802257381419</v>
      </c>
      <c r="AA149" s="75">
        <v>37.458690389192505</v>
      </c>
      <c r="AB149" s="76">
        <v>18.729345194596252</v>
      </c>
      <c r="AC149" s="84">
        <v>0.14983476155677003</v>
      </c>
      <c r="AD149" s="85">
        <v>270000.5900509239</v>
      </c>
      <c r="AE149" s="86">
        <v>7.670801395515248</v>
      </c>
      <c r="AF149" s="87"/>
      <c r="AG149" s="88" t="s">
        <v>212</v>
      </c>
      <c r="AH149" s="60" t="s">
        <v>208</v>
      </c>
      <c r="AI149" s="6">
        <v>154</v>
      </c>
      <c r="AJ149" s="62">
        <v>146</v>
      </c>
      <c r="AL149" s="64" t="s">
        <v>212</v>
      </c>
      <c r="AM149" s="65" t="s">
        <v>207</v>
      </c>
      <c r="AN149" s="66">
        <v>51.77802257381419</v>
      </c>
      <c r="AO149" s="67">
        <v>270000.5900509239</v>
      </c>
      <c r="AP149" s="68">
        <v>7.670801395515248</v>
      </c>
      <c r="AQ149" s="14">
        <v>100</v>
      </c>
      <c r="AR149" s="14">
        <v>156</v>
      </c>
    </row>
    <row r="150" spans="1:44" ht="9">
      <c r="A150" s="69" t="s">
        <v>213</v>
      </c>
      <c r="B150" s="70" t="s">
        <v>207</v>
      </c>
      <c r="C150" s="71">
        <v>99</v>
      </c>
      <c r="D150" s="72">
        <v>135.02934073435176</v>
      </c>
      <c r="E150" s="73">
        <v>3773.130544993663</v>
      </c>
      <c r="F150" s="74">
        <v>5547.768714992446</v>
      </c>
      <c r="G150" s="75"/>
      <c r="H150" s="76"/>
      <c r="I150" s="76">
        <v>1.0284695927701795</v>
      </c>
      <c r="J150" s="76"/>
      <c r="K150" s="76">
        <v>1.0403451522841818</v>
      </c>
      <c r="L150" s="77">
        <v>1.0804251656439394</v>
      </c>
      <c r="M150" s="78">
        <v>8.87226</v>
      </c>
      <c r="N150" s="79">
        <v>17.74452</v>
      </c>
      <c r="O150" s="80">
        <v>30.18227806709726</v>
      </c>
      <c r="P150" s="78">
        <v>0</v>
      </c>
      <c r="Q150" s="79">
        <v>0</v>
      </c>
      <c r="R150" s="79">
        <v>60.36455613419453</v>
      </c>
      <c r="S150" s="81">
        <v>60.36455613419453</v>
      </c>
      <c r="T150" s="78">
        <v>0</v>
      </c>
      <c r="U150" s="82" t="s">
        <v>49</v>
      </c>
      <c r="V150" s="82">
        <v>0</v>
      </c>
      <c r="W150" s="83" t="s">
        <v>49</v>
      </c>
      <c r="X150" s="82">
        <v>64.96141366710326</v>
      </c>
      <c r="Y150" s="82">
        <v>1.0761516</v>
      </c>
      <c r="Z150" s="80">
        <v>64.96141366710326</v>
      </c>
      <c r="AA150" s="75">
        <v>44.41249184449322</v>
      </c>
      <c r="AB150" s="76">
        <v>22.20624592224661</v>
      </c>
      <c r="AC150" s="84">
        <v>0.17764996737797287</v>
      </c>
      <c r="AD150" s="85">
        <v>342809.9902733154</v>
      </c>
      <c r="AE150" s="86">
        <v>7.5798740422133974</v>
      </c>
      <c r="AF150" s="87"/>
      <c r="AG150" s="88" t="s">
        <v>213</v>
      </c>
      <c r="AH150" s="60" t="s">
        <v>208</v>
      </c>
      <c r="AI150" s="6">
        <v>155</v>
      </c>
      <c r="AJ150" s="62">
        <v>147</v>
      </c>
      <c r="AL150" s="64" t="s">
        <v>213</v>
      </c>
      <c r="AM150" s="65" t="s">
        <v>207</v>
      </c>
      <c r="AN150" s="66">
        <v>64.96141366710326</v>
      </c>
      <c r="AO150" s="67">
        <v>342809.9902733154</v>
      </c>
      <c r="AP150" s="68">
        <v>7.5798740422133974</v>
      </c>
      <c r="AQ150" s="14">
        <v>99</v>
      </c>
      <c r="AR150" s="14">
        <v>157</v>
      </c>
    </row>
    <row r="151" spans="1:44" ht="9">
      <c r="A151" s="69" t="s">
        <v>214</v>
      </c>
      <c r="B151" s="70" t="s">
        <v>207</v>
      </c>
      <c r="C151" s="71">
        <v>88</v>
      </c>
      <c r="D151" s="72">
        <v>82.97639638270385</v>
      </c>
      <c r="E151" s="73">
        <v>3037.6344086021504</v>
      </c>
      <c r="F151" s="74">
        <v>2114.921785374012</v>
      </c>
      <c r="G151" s="75"/>
      <c r="H151" s="76"/>
      <c r="I151" s="76">
        <v>1.0275707191008074</v>
      </c>
      <c r="J151" s="76"/>
      <c r="K151" s="76">
        <v>1.0393110172311186</v>
      </c>
      <c r="L151" s="77">
        <v>1.0789345234209191</v>
      </c>
      <c r="M151" s="78">
        <v>6.8385</v>
      </c>
      <c r="N151" s="79">
        <v>13.677</v>
      </c>
      <c r="O151" s="80">
        <v>12.215666384222486</v>
      </c>
      <c r="P151" s="78">
        <v>0</v>
      </c>
      <c r="Q151" s="79">
        <v>0</v>
      </c>
      <c r="R151" s="79">
        <v>21.743886163916024</v>
      </c>
      <c r="S151" s="81">
        <v>21.743886163916024</v>
      </c>
      <c r="T151" s="78">
        <v>0</v>
      </c>
      <c r="U151" s="82" t="s">
        <v>49</v>
      </c>
      <c r="V151" s="82">
        <v>0</v>
      </c>
      <c r="W151" s="83" t="s">
        <v>49</v>
      </c>
      <c r="X151" s="82">
        <v>23.39971788551609</v>
      </c>
      <c r="Y151" s="82">
        <v>1.0761516</v>
      </c>
      <c r="Z151" s="80">
        <v>23.39971788551609</v>
      </c>
      <c r="AA151" s="75">
        <v>21.897495449034487</v>
      </c>
      <c r="AB151" s="76">
        <v>10.948747724517244</v>
      </c>
      <c r="AC151" s="84">
        <v>0.08758998179613794</v>
      </c>
      <c r="AD151" s="85">
        <v>213080.5928075308</v>
      </c>
      <c r="AE151" s="86">
        <v>4.392651170564809</v>
      </c>
      <c r="AF151" s="87"/>
      <c r="AG151" s="88" t="s">
        <v>214</v>
      </c>
      <c r="AH151" s="60" t="s">
        <v>208</v>
      </c>
      <c r="AI151" s="61">
        <v>156</v>
      </c>
      <c r="AJ151" s="62">
        <v>148</v>
      </c>
      <c r="AL151" s="64" t="s">
        <v>214</v>
      </c>
      <c r="AM151" s="65" t="s">
        <v>207</v>
      </c>
      <c r="AN151" s="66">
        <v>23.39971788551609</v>
      </c>
      <c r="AO151" s="67">
        <v>213080.5928075308</v>
      </c>
      <c r="AP151" s="68">
        <v>4.392651170564809</v>
      </c>
      <c r="AQ151" s="14">
        <v>88</v>
      </c>
      <c r="AR151" s="14">
        <v>158</v>
      </c>
    </row>
    <row r="152" spans="1:44" ht="9">
      <c r="A152" s="69" t="s">
        <v>215</v>
      </c>
      <c r="B152" s="70" t="s">
        <v>207</v>
      </c>
      <c r="C152" s="71">
        <v>77</v>
      </c>
      <c r="D152" s="89">
        <v>76.97792954581645</v>
      </c>
      <c r="E152" s="73">
        <v>3865.0793650793653</v>
      </c>
      <c r="F152" s="90">
        <v>5366.243961352666</v>
      </c>
      <c r="G152" s="75"/>
      <c r="H152" s="91"/>
      <c r="I152" s="91">
        <v>1.0269318182183929</v>
      </c>
      <c r="J152" s="91"/>
      <c r="K152" s="91">
        <v>1.0381386116038753</v>
      </c>
      <c r="L152" s="92">
        <v>1.0759615392798785</v>
      </c>
      <c r="M152" s="78">
        <v>16.10406</v>
      </c>
      <c r="N152" s="93">
        <v>37.69416</v>
      </c>
      <c r="O152" s="94">
        <v>34.77102492647642</v>
      </c>
      <c r="P152" s="78">
        <v>0</v>
      </c>
      <c r="Q152" s="93">
        <v>10.12120888687514</v>
      </c>
      <c r="R152" s="93">
        <v>49.29963207920257</v>
      </c>
      <c r="S152" s="95">
        <v>59.420840966077705</v>
      </c>
      <c r="T152" s="78">
        <v>0</v>
      </c>
      <c r="U152" s="83" t="s">
        <v>49</v>
      </c>
      <c r="V152" s="83">
        <v>16.844735035272514</v>
      </c>
      <c r="W152" s="83">
        <v>1.6643006999999999</v>
      </c>
      <c r="X152" s="83">
        <v>53.05387794144517</v>
      </c>
      <c r="Y152" s="83">
        <v>1.0761516</v>
      </c>
      <c r="Z152" s="94">
        <v>69.89861297671769</v>
      </c>
      <c r="AA152" s="75">
        <v>72.6323448384015</v>
      </c>
      <c r="AB152" s="91">
        <v>36.31617241920074</v>
      </c>
      <c r="AC152" s="87">
        <v>0.2905293793536059</v>
      </c>
      <c r="AD152" s="85">
        <v>169333.6410370027</v>
      </c>
      <c r="AE152" s="86">
        <v>16.51145337657825</v>
      </c>
      <c r="AF152" s="87"/>
      <c r="AG152" s="88" t="s">
        <v>215</v>
      </c>
      <c r="AH152" s="60" t="s">
        <v>208</v>
      </c>
      <c r="AI152" s="61">
        <v>157</v>
      </c>
      <c r="AJ152" s="62">
        <v>149</v>
      </c>
      <c r="AL152" s="64" t="s">
        <v>215</v>
      </c>
      <c r="AM152" s="65" t="s">
        <v>207</v>
      </c>
      <c r="AN152" s="66">
        <v>69.89861297671769</v>
      </c>
      <c r="AO152" s="67">
        <v>169333.6410370027</v>
      </c>
      <c r="AP152" s="68">
        <v>16.51145337657825</v>
      </c>
      <c r="AQ152" s="14">
        <v>77</v>
      </c>
      <c r="AR152" s="14">
        <v>159</v>
      </c>
    </row>
    <row r="153" spans="1:44" ht="9">
      <c r="A153" s="69" t="s">
        <v>216</v>
      </c>
      <c r="B153" s="70" t="s">
        <v>207</v>
      </c>
      <c r="C153" s="71">
        <v>74</v>
      </c>
      <c r="D153" s="72">
        <v>71.75728164223948</v>
      </c>
      <c r="E153" s="73">
        <v>4197.033898305085</v>
      </c>
      <c r="F153" s="74">
        <v>4847.630980990936</v>
      </c>
      <c r="G153" s="75"/>
      <c r="H153" s="76"/>
      <c r="I153" s="76">
        <v>1.0265130436467795</v>
      </c>
      <c r="J153" s="76"/>
      <c r="K153" s="76">
        <v>1.0377896915183327</v>
      </c>
      <c r="L153" s="77">
        <v>1.075848378084825</v>
      </c>
      <c r="M153" s="78">
        <v>2.06177</v>
      </c>
      <c r="N153" s="79">
        <v>4.12354</v>
      </c>
      <c r="O153" s="80">
        <v>10.878425792206306</v>
      </c>
      <c r="P153" s="78">
        <v>0</v>
      </c>
      <c r="Q153" s="79">
        <v>0</v>
      </c>
      <c r="R153" s="79">
        <v>19.363597910127226</v>
      </c>
      <c r="S153" s="81">
        <v>19.363597910127226</v>
      </c>
      <c r="T153" s="78">
        <v>0</v>
      </c>
      <c r="U153" s="82" t="s">
        <v>49</v>
      </c>
      <c r="V153" s="82">
        <v>0</v>
      </c>
      <c r="W153" s="83" t="s">
        <v>49</v>
      </c>
      <c r="X153" s="82">
        <v>20.838166872740068</v>
      </c>
      <c r="Y153" s="82">
        <v>1.0761516</v>
      </c>
      <c r="Z153" s="80">
        <v>20.838166872740068</v>
      </c>
      <c r="AA153" s="75">
        <v>22.874374865346066</v>
      </c>
      <c r="AB153" s="76">
        <v>11.437187432673033</v>
      </c>
      <c r="AC153" s="84">
        <v>0.09149749946138426</v>
      </c>
      <c r="AD153" s="85">
        <v>189847.80561946047</v>
      </c>
      <c r="AE153" s="86">
        <v>4.390499390761257</v>
      </c>
      <c r="AF153" s="87"/>
      <c r="AG153" s="88" t="s">
        <v>216</v>
      </c>
      <c r="AH153" s="60" t="s">
        <v>208</v>
      </c>
      <c r="AI153" s="6">
        <v>158</v>
      </c>
      <c r="AJ153" s="62">
        <v>150</v>
      </c>
      <c r="AL153" s="64" t="s">
        <v>216</v>
      </c>
      <c r="AM153" s="65" t="s">
        <v>207</v>
      </c>
      <c r="AN153" s="66">
        <v>20.838166872740068</v>
      </c>
      <c r="AO153" s="67">
        <v>189847.80561946047</v>
      </c>
      <c r="AP153" s="68">
        <v>4.390499390761257</v>
      </c>
      <c r="AQ153" s="14">
        <v>74</v>
      </c>
      <c r="AR153" s="96">
        <v>160</v>
      </c>
    </row>
    <row r="154" spans="1:44" ht="9">
      <c r="A154" s="69" t="s">
        <v>217</v>
      </c>
      <c r="B154" s="70" t="s">
        <v>207</v>
      </c>
      <c r="C154" s="71">
        <v>71</v>
      </c>
      <c r="D154" s="72">
        <v>84.56990681579155</v>
      </c>
      <c r="E154" s="73">
        <v>4516.923076923077</v>
      </c>
      <c r="F154" s="74">
        <v>5092.810546344117</v>
      </c>
      <c r="G154" s="75"/>
      <c r="H154" s="76"/>
      <c r="I154" s="76">
        <v>1.025984400041718</v>
      </c>
      <c r="J154" s="76"/>
      <c r="K154" s="76">
        <v>1.0374263293204227</v>
      </c>
      <c r="L154" s="77">
        <v>1.0760428406360507</v>
      </c>
      <c r="M154" s="78">
        <v>6.33721</v>
      </c>
      <c r="N154" s="79">
        <v>16.63154</v>
      </c>
      <c r="O154" s="80">
        <v>18.432252513100302</v>
      </c>
      <c r="P154" s="78">
        <v>0</v>
      </c>
      <c r="Q154" s="79">
        <v>7.806298780212671</v>
      </c>
      <c r="R154" s="79">
        <v>17.196811912893192</v>
      </c>
      <c r="S154" s="81">
        <v>25.003110693105864</v>
      </c>
      <c r="T154" s="78">
        <v>0</v>
      </c>
      <c r="U154" s="82" t="s">
        <v>49</v>
      </c>
      <c r="V154" s="82">
        <v>12.992028524317092</v>
      </c>
      <c r="W154" s="83">
        <v>1.6643006999999996</v>
      </c>
      <c r="X154" s="82">
        <v>18.50637665495907</v>
      </c>
      <c r="Y154" s="82">
        <v>1.0761516</v>
      </c>
      <c r="Z154" s="80">
        <v>31.498405179276162</v>
      </c>
      <c r="AA154" s="75">
        <v>32.395370877554654</v>
      </c>
      <c r="AB154" s="76">
        <v>16.197685438777327</v>
      </c>
      <c r="AC154" s="84">
        <v>0.12958148351021861</v>
      </c>
      <c r="AD154" s="85">
        <v>179921.8283205127</v>
      </c>
      <c r="AE154" s="86">
        <v>7.002686771982977</v>
      </c>
      <c r="AF154" s="87"/>
      <c r="AG154" s="88" t="s">
        <v>217</v>
      </c>
      <c r="AH154" s="60" t="s">
        <v>208</v>
      </c>
      <c r="AI154" s="6">
        <v>159</v>
      </c>
      <c r="AJ154" s="62">
        <v>151</v>
      </c>
      <c r="AL154" s="64" t="s">
        <v>217</v>
      </c>
      <c r="AM154" s="65" t="s">
        <v>207</v>
      </c>
      <c r="AN154" s="66">
        <v>31.498405179276162</v>
      </c>
      <c r="AO154" s="67">
        <v>179921.8283205127</v>
      </c>
      <c r="AP154" s="68">
        <v>7.002686771982977</v>
      </c>
      <c r="AQ154" s="14">
        <v>71</v>
      </c>
      <c r="AR154" s="14">
        <v>161</v>
      </c>
    </row>
    <row r="155" spans="1:44" ht="9">
      <c r="A155" s="69" t="s">
        <v>218</v>
      </c>
      <c r="B155" s="70" t="s">
        <v>207</v>
      </c>
      <c r="C155" s="71">
        <v>57</v>
      </c>
      <c r="D155" s="72">
        <v>59.65520297679559</v>
      </c>
      <c r="E155" s="73">
        <v>3569.6969696969695</v>
      </c>
      <c r="F155" s="74">
        <v>1182.3127774560708</v>
      </c>
      <c r="G155" s="75"/>
      <c r="H155" s="76"/>
      <c r="I155" s="76">
        <v>1.0257427566468904</v>
      </c>
      <c r="J155" s="76"/>
      <c r="K155" s="76">
        <v>1.0354979901315873</v>
      </c>
      <c r="L155" s="77">
        <v>1.0684219031424393</v>
      </c>
      <c r="M155" s="78">
        <v>6.1261600000000005</v>
      </c>
      <c r="N155" s="79">
        <v>12.252320000000001</v>
      </c>
      <c r="O155" s="80">
        <v>7.850803115141424</v>
      </c>
      <c r="P155" s="78">
        <v>0</v>
      </c>
      <c r="Q155" s="79">
        <v>0</v>
      </c>
      <c r="R155" s="79">
        <v>13.974429544951736</v>
      </c>
      <c r="S155" s="81">
        <v>13.974429544951736</v>
      </c>
      <c r="T155" s="78">
        <v>0</v>
      </c>
      <c r="U155" s="82" t="s">
        <v>49</v>
      </c>
      <c r="V155" s="82">
        <v>0</v>
      </c>
      <c r="W155" s="83" t="s">
        <v>49</v>
      </c>
      <c r="X155" s="82">
        <v>15.038604713887084</v>
      </c>
      <c r="Y155" s="82">
        <v>1.0761516000000002</v>
      </c>
      <c r="Z155" s="80">
        <v>15.038604713887084</v>
      </c>
      <c r="AA155" s="75">
        <v>20.626398933106795</v>
      </c>
      <c r="AB155" s="76">
        <v>10.3131994665534</v>
      </c>
      <c r="AC155" s="84">
        <v>0.08250559573242719</v>
      </c>
      <c r="AD155" s="85">
        <v>112601.83319153485</v>
      </c>
      <c r="AE155" s="86">
        <v>5.342223758757651</v>
      </c>
      <c r="AF155" s="87"/>
      <c r="AG155" s="88" t="s">
        <v>218</v>
      </c>
      <c r="AH155" s="60" t="s">
        <v>208</v>
      </c>
      <c r="AI155" s="61">
        <v>160</v>
      </c>
      <c r="AJ155" s="62">
        <v>152</v>
      </c>
      <c r="AL155" s="64" t="s">
        <v>218</v>
      </c>
      <c r="AM155" s="65" t="s">
        <v>207</v>
      </c>
      <c r="AN155" s="66">
        <v>15.038604713887084</v>
      </c>
      <c r="AO155" s="67">
        <v>112601.83319153485</v>
      </c>
      <c r="AP155" s="68">
        <v>5.342223758757651</v>
      </c>
      <c r="AQ155" s="14">
        <v>57</v>
      </c>
      <c r="AR155" s="14">
        <v>162</v>
      </c>
    </row>
    <row r="156" spans="1:44" s="117" customFormat="1" ht="9">
      <c r="A156" s="97" t="s">
        <v>208</v>
      </c>
      <c r="B156" s="98"/>
      <c r="C156" s="99">
        <f>SUM(C145:C155)</f>
        <v>2167</v>
      </c>
      <c r="D156" s="100">
        <f>SUM(D145:D155)</f>
        <v>2691.126692881759</v>
      </c>
      <c r="E156" s="101"/>
      <c r="F156" s="100"/>
      <c r="G156" s="101"/>
      <c r="H156" s="102"/>
      <c r="I156" s="102"/>
      <c r="J156" s="102"/>
      <c r="K156" s="102"/>
      <c r="L156" s="100"/>
      <c r="M156" s="103">
        <f aca="true" t="shared" si="14" ref="M156:Z156">SUM(M145:M155)</f>
        <v>285.34755000000007</v>
      </c>
      <c r="N156" s="104">
        <f t="shared" si="14"/>
        <v>695.7256529230771</v>
      </c>
      <c r="O156" s="105">
        <f t="shared" si="14"/>
        <v>761.6866101539922</v>
      </c>
      <c r="P156" s="103">
        <f t="shared" si="14"/>
        <v>108.65272051339676</v>
      </c>
      <c r="Q156" s="104">
        <f t="shared" si="14"/>
        <v>337.63922419622435</v>
      </c>
      <c r="R156" s="104">
        <f t="shared" si="14"/>
        <v>1822.720522701035</v>
      </c>
      <c r="S156" s="106">
        <f t="shared" si="14"/>
        <v>2269.0124674106564</v>
      </c>
      <c r="T156" s="103">
        <f t="shared" si="14"/>
        <v>360.91236240801595</v>
      </c>
      <c r="U156" s="104">
        <f t="shared" si="14"/>
        <v>3.3217057125</v>
      </c>
      <c r="V156" s="104">
        <f t="shared" si="14"/>
        <v>601.4408597388417</v>
      </c>
      <c r="W156" s="107">
        <f t="shared" si="14"/>
        <v>11.82069572175</v>
      </c>
      <c r="X156" s="104">
        <f t="shared" si="14"/>
        <v>2104.0783826344345</v>
      </c>
      <c r="Y156" s="104">
        <f t="shared" si="14"/>
        <v>11.947973138999998</v>
      </c>
      <c r="Z156" s="105">
        <f t="shared" si="14"/>
        <v>3066.4316047812918</v>
      </c>
      <c r="AA156" s="108">
        <f>Z156*1000000/((C156+D156)/4)/1000/25</f>
        <v>100.99140837226167</v>
      </c>
      <c r="AB156" s="109">
        <f>Z156*1000000/((C156+D156)/2)/1000/25</f>
        <v>50.49570418613084</v>
      </c>
      <c r="AC156" s="110">
        <f>AA156/250</f>
        <v>0.4039656334890467</v>
      </c>
      <c r="AD156" s="111">
        <v>27836358.281306103</v>
      </c>
      <c r="AE156" s="112">
        <v>4.406368927706462</v>
      </c>
      <c r="AF156" s="113"/>
      <c r="AG156" s="114" t="s">
        <v>208</v>
      </c>
      <c r="AH156" s="114" t="s">
        <v>208</v>
      </c>
      <c r="AI156" s="135">
        <v>161</v>
      </c>
      <c r="AJ156" s="116">
        <v>153</v>
      </c>
      <c r="AL156" s="118"/>
      <c r="AM156" s="119"/>
      <c r="AN156" s="120">
        <v>3066.4316047812918</v>
      </c>
      <c r="AO156" s="121">
        <v>27836358.281306103</v>
      </c>
      <c r="AP156" s="122">
        <v>4.406368927706462</v>
      </c>
      <c r="AQ156" s="123"/>
      <c r="AR156" s="123">
        <v>163</v>
      </c>
    </row>
    <row r="157" spans="1:44" ht="9">
      <c r="A157" s="69" t="s">
        <v>219</v>
      </c>
      <c r="B157" s="70" t="s">
        <v>220</v>
      </c>
      <c r="C157" s="71">
        <v>394</v>
      </c>
      <c r="D157" s="72">
        <v>530.2423274728853</v>
      </c>
      <c r="E157" s="73">
        <v>4495.14091350826</v>
      </c>
      <c r="F157" s="74">
        <v>5398.428996598632</v>
      </c>
      <c r="G157" s="75"/>
      <c r="H157" s="76"/>
      <c r="I157" s="76">
        <v>1.0341014786040321</v>
      </c>
      <c r="J157" s="76"/>
      <c r="K157" s="76">
        <v>1.052472360983636</v>
      </c>
      <c r="L157" s="77">
        <v>1.1144740890147986</v>
      </c>
      <c r="M157" s="78">
        <v>8.910826</v>
      </c>
      <c r="N157" s="79">
        <v>38.687121239999996</v>
      </c>
      <c r="O157" s="80">
        <v>80.79338437895862</v>
      </c>
      <c r="P157" s="78">
        <v>127.04663375468992</v>
      </c>
      <c r="Q157" s="79">
        <v>0</v>
      </c>
      <c r="R157" s="79">
        <v>40.06384612461172</v>
      </c>
      <c r="S157" s="81">
        <v>167.11047987930164</v>
      </c>
      <c r="T157" s="78">
        <v>366.6981927885897</v>
      </c>
      <c r="U157" s="82">
        <v>2.8863274999999997</v>
      </c>
      <c r="V157" s="82">
        <v>0</v>
      </c>
      <c r="W157" s="83" t="s">
        <v>49</v>
      </c>
      <c r="X157" s="82">
        <v>41.30371799616852</v>
      </c>
      <c r="Y157" s="82">
        <v>1.0309473999999998</v>
      </c>
      <c r="Z157" s="80">
        <v>408.00191078475825</v>
      </c>
      <c r="AA157" s="75">
        <v>70.63115785235064</v>
      </c>
      <c r="AB157" s="76">
        <v>35.31557892617533</v>
      </c>
      <c r="AC157" s="84">
        <v>0.2825246314094026</v>
      </c>
      <c r="AD157" s="85">
        <v>2242679.654725669</v>
      </c>
      <c r="AE157" s="86">
        <v>7.277043066316419</v>
      </c>
      <c r="AF157" s="87"/>
      <c r="AG157" s="88" t="s">
        <v>219</v>
      </c>
      <c r="AH157" s="60" t="s">
        <v>221</v>
      </c>
      <c r="AI157" s="6">
        <v>123</v>
      </c>
      <c r="AJ157" s="62">
        <v>154</v>
      </c>
      <c r="AL157" s="64" t="s">
        <v>219</v>
      </c>
      <c r="AM157" s="65" t="s">
        <v>220</v>
      </c>
      <c r="AN157" s="66">
        <v>408.00191078475825</v>
      </c>
      <c r="AO157" s="67">
        <v>2242679.654725669</v>
      </c>
      <c r="AP157" s="68">
        <v>7.277043066316419</v>
      </c>
      <c r="AQ157" s="14">
        <v>394</v>
      </c>
      <c r="AR157" s="96">
        <v>125</v>
      </c>
    </row>
    <row r="158" spans="1:44" ht="9">
      <c r="A158" s="69" t="s">
        <v>222</v>
      </c>
      <c r="B158" s="70" t="s">
        <v>220</v>
      </c>
      <c r="C158" s="71">
        <v>154</v>
      </c>
      <c r="D158" s="72">
        <v>192.93429128326005</v>
      </c>
      <c r="E158" s="73">
        <v>3555.5555555555557</v>
      </c>
      <c r="F158" s="74">
        <v>4752.306458082632</v>
      </c>
      <c r="G158" s="75"/>
      <c r="H158" s="76"/>
      <c r="I158" s="76">
        <v>1.0294759293144162</v>
      </c>
      <c r="J158" s="76"/>
      <c r="K158" s="76">
        <v>1.0442244438491917</v>
      </c>
      <c r="L158" s="77">
        <v>1.0940006804040592</v>
      </c>
      <c r="M158" s="78">
        <v>0</v>
      </c>
      <c r="N158" s="79">
        <v>0</v>
      </c>
      <c r="O158" s="80">
        <v>20.16547553022935</v>
      </c>
      <c r="P158" s="78">
        <v>4.162154149439338</v>
      </c>
      <c r="Q158" s="79">
        <v>20.81077074719669</v>
      </c>
      <c r="R158" s="79">
        <v>0</v>
      </c>
      <c r="S158" s="81">
        <v>24.972924896636027</v>
      </c>
      <c r="T158" s="78">
        <v>12.01333998076587</v>
      </c>
      <c r="U158" s="82">
        <v>2.8863274999999997</v>
      </c>
      <c r="V158" s="82">
        <v>33.180506622932214</v>
      </c>
      <c r="W158" s="83">
        <v>1.59439105</v>
      </c>
      <c r="X158" s="82">
        <v>0</v>
      </c>
      <c r="Y158" s="82" t="s">
        <v>49</v>
      </c>
      <c r="Z158" s="80">
        <v>45.193846603698084</v>
      </c>
      <c r="AA158" s="75">
        <v>20.842608062308305</v>
      </c>
      <c r="AB158" s="76">
        <v>10.421304031154152</v>
      </c>
      <c r="AC158" s="84">
        <v>0.08337043224923321</v>
      </c>
      <c r="AD158" s="85">
        <v>601871.5065328856</v>
      </c>
      <c r="AE158" s="86">
        <v>3.003554487172171</v>
      </c>
      <c r="AF158" s="87"/>
      <c r="AG158" s="88" t="s">
        <v>222</v>
      </c>
      <c r="AH158" s="60" t="s">
        <v>221</v>
      </c>
      <c r="AI158" s="61">
        <v>124</v>
      </c>
      <c r="AJ158" s="62">
        <v>155</v>
      </c>
      <c r="AL158" s="64" t="s">
        <v>222</v>
      </c>
      <c r="AM158" s="65" t="s">
        <v>220</v>
      </c>
      <c r="AN158" s="66">
        <v>45.193846603698084</v>
      </c>
      <c r="AO158" s="67">
        <v>601871.5065328856</v>
      </c>
      <c r="AP158" s="68">
        <v>3.003554487172171</v>
      </c>
      <c r="AQ158" s="14">
        <v>154</v>
      </c>
      <c r="AR158" s="14">
        <v>126</v>
      </c>
    </row>
    <row r="159" spans="1:44" ht="9">
      <c r="A159" s="69" t="s">
        <v>223</v>
      </c>
      <c r="B159" s="70" t="s">
        <v>220</v>
      </c>
      <c r="C159" s="71">
        <v>112</v>
      </c>
      <c r="D159" s="72">
        <v>111.079964381122</v>
      </c>
      <c r="E159" s="73">
        <v>2946.583850931677</v>
      </c>
      <c r="F159" s="74">
        <v>4242.58893280632</v>
      </c>
      <c r="G159" s="75"/>
      <c r="H159" s="76"/>
      <c r="I159" s="76">
        <v>1.028257181207874</v>
      </c>
      <c r="J159" s="76"/>
      <c r="K159" s="76">
        <v>1.0414284200899708</v>
      </c>
      <c r="L159" s="77">
        <v>1.085881351317048</v>
      </c>
      <c r="M159" s="78">
        <v>0.730026</v>
      </c>
      <c r="N159" s="79">
        <v>1.460052</v>
      </c>
      <c r="O159" s="80">
        <v>13.807702829800343</v>
      </c>
      <c r="P159" s="78">
        <v>0</v>
      </c>
      <c r="Q159" s="79">
        <v>0</v>
      </c>
      <c r="R159" s="79">
        <v>27.615405659600686</v>
      </c>
      <c r="S159" s="81">
        <v>27.615405659600686</v>
      </c>
      <c r="T159" s="78">
        <v>0</v>
      </c>
      <c r="U159" s="82" t="s">
        <v>49</v>
      </c>
      <c r="V159" s="82">
        <v>0</v>
      </c>
      <c r="W159" s="83" t="s">
        <v>49</v>
      </c>
      <c r="X159" s="82">
        <v>28.47003066471061</v>
      </c>
      <c r="Y159" s="82">
        <v>1.0309473999999998</v>
      </c>
      <c r="Z159" s="80">
        <v>28.47003066471061</v>
      </c>
      <c r="AA159" s="75">
        <v>20.419605673646856</v>
      </c>
      <c r="AB159" s="76">
        <v>10.209802836823428</v>
      </c>
      <c r="AC159" s="84">
        <v>0.08167842269458743</v>
      </c>
      <c r="AD159" s="85">
        <v>286504.4964602361</v>
      </c>
      <c r="AE159" s="86">
        <v>3.974811008756641</v>
      </c>
      <c r="AF159" s="87"/>
      <c r="AG159" s="88" t="s">
        <v>223</v>
      </c>
      <c r="AH159" s="60" t="s">
        <v>221</v>
      </c>
      <c r="AI159" s="61">
        <v>125</v>
      </c>
      <c r="AJ159" s="62">
        <v>156</v>
      </c>
      <c r="AL159" s="64" t="s">
        <v>223</v>
      </c>
      <c r="AM159" s="65" t="s">
        <v>220</v>
      </c>
      <c r="AN159" s="66">
        <v>28.47003066471061</v>
      </c>
      <c r="AO159" s="67">
        <v>286504.4964602361</v>
      </c>
      <c r="AP159" s="68">
        <v>3.974811008756641</v>
      </c>
      <c r="AQ159" s="14">
        <v>112</v>
      </c>
      <c r="AR159" s="14">
        <v>127</v>
      </c>
    </row>
    <row r="160" spans="1:44" ht="9">
      <c r="A160" s="131" t="s">
        <v>224</v>
      </c>
      <c r="B160" s="70" t="s">
        <v>220</v>
      </c>
      <c r="C160" s="71">
        <v>108</v>
      </c>
      <c r="D160" s="72">
        <v>121.60382946310648</v>
      </c>
      <c r="E160" s="73">
        <v>2843.653250773994</v>
      </c>
      <c r="F160" s="74">
        <v>3049.929889944442</v>
      </c>
      <c r="G160" s="75"/>
      <c r="H160" s="76"/>
      <c r="I160" s="76">
        <v>1.0273232613496033</v>
      </c>
      <c r="J160" s="76"/>
      <c r="K160" s="76">
        <v>1.0411091121741507</v>
      </c>
      <c r="L160" s="77">
        <v>1.0876363587069982</v>
      </c>
      <c r="M160" s="78">
        <v>0.11016</v>
      </c>
      <c r="N160" s="79">
        <v>0.22032</v>
      </c>
      <c r="O160" s="80">
        <v>10.868193885871817</v>
      </c>
      <c r="P160" s="132">
        <v>0</v>
      </c>
      <c r="Q160" s="133">
        <v>3</v>
      </c>
      <c r="R160" s="133">
        <v>15.5</v>
      </c>
      <c r="S160" s="134">
        <v>18.5</v>
      </c>
      <c r="T160" s="78">
        <v>0</v>
      </c>
      <c r="U160" s="82" t="s">
        <v>49</v>
      </c>
      <c r="V160" s="82">
        <v>4.78317315</v>
      </c>
      <c r="W160" s="83">
        <v>1.5943910499999998</v>
      </c>
      <c r="X160" s="82">
        <v>15.979684699999998</v>
      </c>
      <c r="Y160" s="82">
        <v>1.0309473999999998</v>
      </c>
      <c r="Z160" s="80">
        <v>20.762857849999996</v>
      </c>
      <c r="AA160" s="75">
        <v>14.468649167429497</v>
      </c>
      <c r="AB160" s="76">
        <v>7.234324583714749</v>
      </c>
      <c r="AC160" s="84">
        <v>0.057874596669718</v>
      </c>
      <c r="AD160" s="85">
        <v>331279.57457145693</v>
      </c>
      <c r="AE160" s="86">
        <v>2.50698919507595</v>
      </c>
      <c r="AF160" s="87"/>
      <c r="AG160" s="88" t="s">
        <v>224</v>
      </c>
      <c r="AH160" s="60" t="s">
        <v>221</v>
      </c>
      <c r="AI160" s="6">
        <v>126</v>
      </c>
      <c r="AJ160" s="62">
        <v>157</v>
      </c>
      <c r="AL160" s="64" t="s">
        <v>224</v>
      </c>
      <c r="AM160" s="65" t="s">
        <v>220</v>
      </c>
      <c r="AN160" s="66">
        <v>20.762857849999996</v>
      </c>
      <c r="AO160" s="67">
        <v>331279.57457145693</v>
      </c>
      <c r="AP160" s="68">
        <v>2.50698919507595</v>
      </c>
      <c r="AQ160" s="14">
        <v>108</v>
      </c>
      <c r="AR160" s="14">
        <v>128</v>
      </c>
    </row>
    <row r="161" spans="1:44" ht="9">
      <c r="A161" s="69" t="s">
        <v>225</v>
      </c>
      <c r="B161" s="70" t="s">
        <v>220</v>
      </c>
      <c r="C161" s="71">
        <v>78</v>
      </c>
      <c r="D161" s="72">
        <v>101.31524043936666</v>
      </c>
      <c r="E161" s="73">
        <v>4335.978835978836</v>
      </c>
      <c r="F161" s="74">
        <v>5245.737665709996</v>
      </c>
      <c r="G161" s="75"/>
      <c r="H161" s="76"/>
      <c r="I161" s="76">
        <v>1.025576079262248</v>
      </c>
      <c r="J161" s="76"/>
      <c r="K161" s="76">
        <v>1.0382519034983346</v>
      </c>
      <c r="L161" s="77">
        <v>1.0810328102951274</v>
      </c>
      <c r="M161" s="78">
        <v>10.80905</v>
      </c>
      <c r="N161" s="79">
        <v>21.6181</v>
      </c>
      <c r="O161" s="80">
        <v>24.405931523938122</v>
      </c>
      <c r="P161" s="78">
        <v>0</v>
      </c>
      <c r="Q161" s="79">
        <v>0</v>
      </c>
      <c r="R161" s="79">
        <v>43.44255811260986</v>
      </c>
      <c r="S161" s="81">
        <v>43.44255811260986</v>
      </c>
      <c r="T161" s="78">
        <v>0</v>
      </c>
      <c r="U161" s="82" t="s">
        <v>49</v>
      </c>
      <c r="V161" s="82">
        <v>0</v>
      </c>
      <c r="W161" s="83" t="s">
        <v>49</v>
      </c>
      <c r="X161" s="82">
        <v>44.78699233554404</v>
      </c>
      <c r="Y161" s="82">
        <v>1.0309474</v>
      </c>
      <c r="Z161" s="80">
        <v>44.78699233554404</v>
      </c>
      <c r="AA161" s="75">
        <v>39.96268669706364</v>
      </c>
      <c r="AB161" s="76">
        <v>19.98134334853182</v>
      </c>
      <c r="AC161" s="84">
        <v>0.15985074678825456</v>
      </c>
      <c r="AD161" s="85">
        <v>282766.36893178907</v>
      </c>
      <c r="AE161" s="86">
        <v>6.33554725828769</v>
      </c>
      <c r="AF161" s="87"/>
      <c r="AG161" s="88" t="s">
        <v>225</v>
      </c>
      <c r="AH161" s="60" t="s">
        <v>221</v>
      </c>
      <c r="AI161" s="6">
        <v>127</v>
      </c>
      <c r="AJ161" s="62">
        <v>158</v>
      </c>
      <c r="AL161" s="64" t="s">
        <v>225</v>
      </c>
      <c r="AM161" s="65" t="s">
        <v>220</v>
      </c>
      <c r="AN161" s="66">
        <v>44.78699233554404</v>
      </c>
      <c r="AO161" s="67">
        <v>282766.36893178907</v>
      </c>
      <c r="AP161" s="68">
        <v>6.33554725828769</v>
      </c>
      <c r="AQ161" s="14">
        <v>78</v>
      </c>
      <c r="AR161" s="14">
        <v>129</v>
      </c>
    </row>
    <row r="162" spans="1:44" ht="9">
      <c r="A162" s="69" t="s">
        <v>226</v>
      </c>
      <c r="B162" s="70" t="s">
        <v>220</v>
      </c>
      <c r="C162" s="71">
        <v>64</v>
      </c>
      <c r="D162" s="72">
        <v>68.2769914144595</v>
      </c>
      <c r="E162" s="73">
        <v>3074.380165289256</v>
      </c>
      <c r="F162" s="74">
        <v>4268.427929022844</v>
      </c>
      <c r="G162" s="75"/>
      <c r="H162" s="76"/>
      <c r="I162" s="76">
        <v>1.024953298500158</v>
      </c>
      <c r="J162" s="76"/>
      <c r="K162" s="76">
        <v>1.036514993471898</v>
      </c>
      <c r="L162" s="77">
        <v>1.075535714001521</v>
      </c>
      <c r="M162" s="78">
        <v>2.94592</v>
      </c>
      <c r="N162" s="79">
        <v>5.89184</v>
      </c>
      <c r="O162" s="80">
        <v>10.78049686870082</v>
      </c>
      <c r="P162" s="78">
        <v>0</v>
      </c>
      <c r="Q162" s="79">
        <v>0</v>
      </c>
      <c r="R162" s="79">
        <v>19.189284426287458</v>
      </c>
      <c r="S162" s="81">
        <v>19.189284426287458</v>
      </c>
      <c r="T162" s="78">
        <v>0</v>
      </c>
      <c r="U162" s="82" t="s">
        <v>49</v>
      </c>
      <c r="V162" s="82">
        <v>0</v>
      </c>
      <c r="W162" s="83" t="s">
        <v>49</v>
      </c>
      <c r="X162" s="82">
        <v>19.783142887141544</v>
      </c>
      <c r="Y162" s="82">
        <v>1.0309473999999998</v>
      </c>
      <c r="Z162" s="80">
        <v>19.783142887141544</v>
      </c>
      <c r="AA162" s="75">
        <v>23.929353306992745</v>
      </c>
      <c r="AB162" s="76">
        <v>11.964676653496372</v>
      </c>
      <c r="AC162" s="84">
        <v>0.09571741322797098</v>
      </c>
      <c r="AD162" s="85">
        <v>151667.25107935607</v>
      </c>
      <c r="AE162" s="86">
        <v>5.217512085530056</v>
      </c>
      <c r="AF162" s="87"/>
      <c r="AG162" s="88" t="s">
        <v>226</v>
      </c>
      <c r="AH162" s="60" t="s">
        <v>221</v>
      </c>
      <c r="AI162" s="61">
        <v>128</v>
      </c>
      <c r="AJ162" s="62">
        <v>159</v>
      </c>
      <c r="AL162" s="64" t="s">
        <v>226</v>
      </c>
      <c r="AM162" s="65" t="s">
        <v>220</v>
      </c>
      <c r="AN162" s="66">
        <v>19.783142887141544</v>
      </c>
      <c r="AO162" s="67">
        <v>151667.25107935607</v>
      </c>
      <c r="AP162" s="68">
        <v>5.217512085530056</v>
      </c>
      <c r="AQ162" s="14">
        <v>64</v>
      </c>
      <c r="AR162" s="96">
        <v>130</v>
      </c>
    </row>
    <row r="163" spans="1:44" ht="9">
      <c r="A163" s="69" t="s">
        <v>227</v>
      </c>
      <c r="B163" s="70" t="s">
        <v>220</v>
      </c>
      <c r="C163" s="71">
        <v>51</v>
      </c>
      <c r="D163" s="72">
        <v>58.293421298545965</v>
      </c>
      <c r="E163" s="73">
        <v>3500</v>
      </c>
      <c r="F163" s="74">
        <v>5187.5</v>
      </c>
      <c r="G163" s="75"/>
      <c r="H163" s="76"/>
      <c r="I163" s="76">
        <v>1.0232272060654473</v>
      </c>
      <c r="J163" s="76"/>
      <c r="K163" s="76">
        <v>1.0345214290553195</v>
      </c>
      <c r="L163" s="77">
        <v>1.0735633479811693</v>
      </c>
      <c r="M163" s="78">
        <v>0</v>
      </c>
      <c r="N163" s="79">
        <v>0</v>
      </c>
      <c r="O163" s="80">
        <v>3.705115284380257</v>
      </c>
      <c r="P163" s="78">
        <v>0</v>
      </c>
      <c r="Q163" s="79">
        <v>3.293</v>
      </c>
      <c r="R163" s="79">
        <v>0</v>
      </c>
      <c r="S163" s="81">
        <v>3.293</v>
      </c>
      <c r="T163" s="78">
        <v>0</v>
      </c>
      <c r="U163" s="82" t="s">
        <v>49</v>
      </c>
      <c r="V163" s="82">
        <v>5.25032972765</v>
      </c>
      <c r="W163" s="83">
        <v>1.5943910499999998</v>
      </c>
      <c r="X163" s="82">
        <v>0</v>
      </c>
      <c r="Y163" s="82" t="s">
        <v>49</v>
      </c>
      <c r="Z163" s="80">
        <v>5.25032972765</v>
      </c>
      <c r="AA163" s="75">
        <v>7.686215203468757</v>
      </c>
      <c r="AB163" s="76">
        <v>3.843107601734378</v>
      </c>
      <c r="AC163" s="84">
        <v>0.030744860813875025</v>
      </c>
      <c r="AD163" s="85">
        <v>157284.43364358923</v>
      </c>
      <c r="AE163" s="86">
        <v>1.3352445899503034</v>
      </c>
      <c r="AF163" s="87"/>
      <c r="AG163" s="88" t="s">
        <v>227</v>
      </c>
      <c r="AH163" s="60" t="s">
        <v>221</v>
      </c>
      <c r="AI163" s="61">
        <v>129</v>
      </c>
      <c r="AJ163" s="62">
        <v>160</v>
      </c>
      <c r="AL163" s="64" t="s">
        <v>227</v>
      </c>
      <c r="AM163" s="65" t="s">
        <v>220</v>
      </c>
      <c r="AN163" s="66">
        <v>5.25032972765</v>
      </c>
      <c r="AO163" s="67">
        <v>157284.43364358923</v>
      </c>
      <c r="AP163" s="68">
        <v>1.3352445899503034</v>
      </c>
      <c r="AQ163" s="14">
        <v>51</v>
      </c>
      <c r="AR163" s="14">
        <v>131</v>
      </c>
    </row>
    <row r="164" spans="1:44" s="117" customFormat="1" ht="9">
      <c r="A164" s="97" t="s">
        <v>221</v>
      </c>
      <c r="B164" s="98"/>
      <c r="C164" s="99">
        <f>SUM(C157:C163)</f>
        <v>961</v>
      </c>
      <c r="D164" s="124">
        <f>SUM(D157:D163)</f>
        <v>1183.7460657527458</v>
      </c>
      <c r="E164" s="101"/>
      <c r="F164" s="124"/>
      <c r="G164" s="101"/>
      <c r="H164" s="99"/>
      <c r="I164" s="99"/>
      <c r="J164" s="99"/>
      <c r="K164" s="99"/>
      <c r="L164" s="124"/>
      <c r="M164" s="103">
        <f aca="true" t="shared" si="15" ref="M164:Z164">SUM(M157:M163)</f>
        <v>23.505982000000003</v>
      </c>
      <c r="N164" s="107">
        <f t="shared" si="15"/>
        <v>67.87743323999999</v>
      </c>
      <c r="O164" s="125">
        <f t="shared" si="15"/>
        <v>164.52630030187936</v>
      </c>
      <c r="P164" s="103">
        <f t="shared" si="15"/>
        <v>131.20878790412925</v>
      </c>
      <c r="Q164" s="107">
        <f t="shared" si="15"/>
        <v>27.103770747196688</v>
      </c>
      <c r="R164" s="107">
        <f t="shared" si="15"/>
        <v>145.81109432310973</v>
      </c>
      <c r="S164" s="126">
        <f t="shared" si="15"/>
        <v>304.1236529744357</v>
      </c>
      <c r="T164" s="103">
        <f t="shared" si="15"/>
        <v>378.7115327693556</v>
      </c>
      <c r="U164" s="107">
        <f t="shared" si="15"/>
        <v>5.772654999999999</v>
      </c>
      <c r="V164" s="107">
        <f t="shared" si="15"/>
        <v>43.21400950058221</v>
      </c>
      <c r="W164" s="107">
        <f t="shared" si="15"/>
        <v>4.78317315</v>
      </c>
      <c r="X164" s="107">
        <f t="shared" si="15"/>
        <v>150.3235685835647</v>
      </c>
      <c r="Y164" s="107">
        <f t="shared" si="15"/>
        <v>5.154737</v>
      </c>
      <c r="Z164" s="125">
        <f t="shared" si="15"/>
        <v>572.2491108535025</v>
      </c>
      <c r="AA164" s="108">
        <f>Z164*1000000/((C164+D164)/4)/1000/25</f>
        <v>42.69030222206071</v>
      </c>
      <c r="AB164" s="127">
        <f>Z164*1000000/((C164+D164)/2)/1000/25</f>
        <v>21.345151111030354</v>
      </c>
      <c r="AC164" s="113">
        <f>AA164/250</f>
        <v>0.17076120888824284</v>
      </c>
      <c r="AD164" s="111">
        <v>4054053.285944982</v>
      </c>
      <c r="AE164" s="112">
        <v>5.646192296854468</v>
      </c>
      <c r="AF164" s="113"/>
      <c r="AG164" s="114" t="s">
        <v>221</v>
      </c>
      <c r="AH164" s="114" t="s">
        <v>221</v>
      </c>
      <c r="AI164" s="115">
        <v>130</v>
      </c>
      <c r="AJ164" s="116">
        <v>161</v>
      </c>
      <c r="AL164" s="118"/>
      <c r="AM164" s="119"/>
      <c r="AN164" s="120">
        <v>572.2491108535025</v>
      </c>
      <c r="AO164" s="121">
        <v>4054053.285944982</v>
      </c>
      <c r="AP164" s="122">
        <v>5.646192296854468</v>
      </c>
      <c r="AQ164" s="123"/>
      <c r="AR164" s="123">
        <v>132</v>
      </c>
    </row>
    <row r="165" spans="1:44" ht="9">
      <c r="A165" s="69" t="s">
        <v>228</v>
      </c>
      <c r="B165" s="70" t="s">
        <v>229</v>
      </c>
      <c r="C165" s="71">
        <v>377</v>
      </c>
      <c r="D165" s="72">
        <v>457.24218044647824</v>
      </c>
      <c r="E165" s="73">
        <v>4341.152473227945</v>
      </c>
      <c r="F165" s="74">
        <v>5627.004221766678</v>
      </c>
      <c r="G165" s="75"/>
      <c r="H165" s="76"/>
      <c r="I165" s="76">
        <v>1.0352495843851122</v>
      </c>
      <c r="J165" s="76"/>
      <c r="K165" s="76">
        <v>1.0520851127457935</v>
      </c>
      <c r="L165" s="77">
        <v>1.1089050209630935</v>
      </c>
      <c r="M165" s="78">
        <v>32.687074</v>
      </c>
      <c r="N165" s="79">
        <v>88.48918014634147</v>
      </c>
      <c r="O165" s="80">
        <v>109.07039275203321</v>
      </c>
      <c r="P165" s="78">
        <v>24.075090223264056</v>
      </c>
      <c r="Q165" s="79">
        <v>151.13642272550635</v>
      </c>
      <c r="R165" s="79">
        <v>334.8545836507914</v>
      </c>
      <c r="S165" s="81">
        <v>510.06609659956183</v>
      </c>
      <c r="T165" s="78">
        <v>76.95837321996032</v>
      </c>
      <c r="U165" s="82">
        <v>3.1965975</v>
      </c>
      <c r="V165" s="82">
        <v>266.8740428044803</v>
      </c>
      <c r="W165" s="83">
        <v>1.7657824500000003</v>
      </c>
      <c r="X165" s="82">
        <v>382.3271188877143</v>
      </c>
      <c r="Y165" s="82">
        <v>1.1417705999999999</v>
      </c>
      <c r="Z165" s="80">
        <v>726.1595349121549</v>
      </c>
      <c r="AA165" s="75">
        <v>139.2707397314332</v>
      </c>
      <c r="AB165" s="76">
        <v>69.6353698657166</v>
      </c>
      <c r="AC165" s="84">
        <v>0.5570829589257328</v>
      </c>
      <c r="AD165" s="85">
        <v>1791071.2268143962</v>
      </c>
      <c r="AE165" s="86">
        <v>16.217323443997348</v>
      </c>
      <c r="AF165" s="87"/>
      <c r="AG165" s="88" t="s">
        <v>228</v>
      </c>
      <c r="AH165" s="60" t="s">
        <v>230</v>
      </c>
      <c r="AI165" s="6">
        <v>162</v>
      </c>
      <c r="AJ165" s="62">
        <v>162</v>
      </c>
      <c r="AL165" s="64" t="s">
        <v>228</v>
      </c>
      <c r="AM165" s="65" t="s">
        <v>229</v>
      </c>
      <c r="AN165" s="66">
        <v>726.1595349121549</v>
      </c>
      <c r="AO165" s="67">
        <v>1791071.2268143962</v>
      </c>
      <c r="AP165" s="68">
        <v>16.217323443997348</v>
      </c>
      <c r="AQ165" s="14">
        <v>377</v>
      </c>
      <c r="AR165" s="14">
        <v>164</v>
      </c>
    </row>
    <row r="166" spans="1:44" ht="9">
      <c r="A166" s="69" t="s">
        <v>231</v>
      </c>
      <c r="B166" s="70" t="s">
        <v>229</v>
      </c>
      <c r="C166" s="71">
        <v>142</v>
      </c>
      <c r="D166" s="72">
        <v>159.876269243656</v>
      </c>
      <c r="E166" s="73">
        <v>3682.3529411764707</v>
      </c>
      <c r="F166" s="74">
        <v>1692.4070883583627</v>
      </c>
      <c r="G166" s="75"/>
      <c r="H166" s="76"/>
      <c r="I166" s="76">
        <v>1.0296498545356558</v>
      </c>
      <c r="J166" s="76"/>
      <c r="K166" s="76">
        <v>1.043512161565739</v>
      </c>
      <c r="L166" s="77">
        <v>1.09029744779227</v>
      </c>
      <c r="M166" s="78">
        <v>3.9902800000000003</v>
      </c>
      <c r="N166" s="79">
        <v>7.9805600000000005</v>
      </c>
      <c r="O166" s="80">
        <v>14.690076308640977</v>
      </c>
      <c r="P166" s="78">
        <v>0</v>
      </c>
      <c r="Q166" s="79">
        <v>0</v>
      </c>
      <c r="R166" s="79">
        <v>37.90039687629372</v>
      </c>
      <c r="S166" s="81">
        <v>37.90039687629372</v>
      </c>
      <c r="T166" s="78">
        <v>0</v>
      </c>
      <c r="U166" s="82" t="s">
        <v>49</v>
      </c>
      <c r="V166" s="82">
        <v>0</v>
      </c>
      <c r="W166" s="83" t="s">
        <v>49</v>
      </c>
      <c r="X166" s="82">
        <v>43.273558881684</v>
      </c>
      <c r="Y166" s="82">
        <v>1.1417705999999999</v>
      </c>
      <c r="Z166" s="80">
        <v>43.273558881684</v>
      </c>
      <c r="AA166" s="75">
        <v>22.935785705901246</v>
      </c>
      <c r="AB166" s="76">
        <v>11.467892852950621</v>
      </c>
      <c r="AC166" s="84">
        <v>0.09174314282360498</v>
      </c>
      <c r="AD166" s="85">
        <v>492270.22831659653</v>
      </c>
      <c r="AE166" s="86">
        <v>3.5162442408646526</v>
      </c>
      <c r="AF166" s="87"/>
      <c r="AG166" s="88" t="s">
        <v>231</v>
      </c>
      <c r="AH166" s="60" t="s">
        <v>230</v>
      </c>
      <c r="AI166" s="6">
        <v>163</v>
      </c>
      <c r="AJ166" s="62">
        <v>163</v>
      </c>
      <c r="AL166" s="64" t="s">
        <v>231</v>
      </c>
      <c r="AM166" s="65" t="s">
        <v>229</v>
      </c>
      <c r="AN166" s="66">
        <v>43.273558881684</v>
      </c>
      <c r="AO166" s="67">
        <v>492270.22831659653</v>
      </c>
      <c r="AP166" s="68">
        <v>3.5162442408646526</v>
      </c>
      <c r="AQ166" s="14">
        <v>142</v>
      </c>
      <c r="AR166" s="96">
        <v>165</v>
      </c>
    </row>
    <row r="167" spans="1:44" ht="9">
      <c r="A167" s="69" t="s">
        <v>232</v>
      </c>
      <c r="B167" s="70" t="s">
        <v>229</v>
      </c>
      <c r="C167" s="71">
        <v>82</v>
      </c>
      <c r="D167" s="72">
        <v>112.59562460181328</v>
      </c>
      <c r="E167" s="73">
        <v>3816.720257234727</v>
      </c>
      <c r="F167" s="74">
        <v>5179.91269123822</v>
      </c>
      <c r="G167" s="75"/>
      <c r="H167" s="76"/>
      <c r="I167" s="76">
        <v>1.0259049286812179</v>
      </c>
      <c r="J167" s="76"/>
      <c r="K167" s="76">
        <v>1.0386909949909802</v>
      </c>
      <c r="L167" s="77">
        <v>1.081843968786428</v>
      </c>
      <c r="M167" s="78">
        <v>6.569916</v>
      </c>
      <c r="N167" s="79">
        <v>18.953044</v>
      </c>
      <c r="O167" s="80">
        <v>24.040310149058133</v>
      </c>
      <c r="P167" s="78">
        <v>0</v>
      </c>
      <c r="Q167" s="79">
        <v>13.124937957573637</v>
      </c>
      <c r="R167" s="79">
        <v>16.54187615017621</v>
      </c>
      <c r="S167" s="81">
        <v>29.66681410774985</v>
      </c>
      <c r="T167" s="78">
        <v>0</v>
      </c>
      <c r="U167" s="82" t="s">
        <v>49</v>
      </c>
      <c r="V167" s="82">
        <v>23.175785102822374</v>
      </c>
      <c r="W167" s="83">
        <v>1.7657824500000001</v>
      </c>
      <c r="X167" s="82">
        <v>18.887027857112383</v>
      </c>
      <c r="Y167" s="82">
        <v>1.1417706</v>
      </c>
      <c r="Z167" s="80">
        <v>42.06281295993476</v>
      </c>
      <c r="AA167" s="75">
        <v>34.58479648430312</v>
      </c>
      <c r="AB167" s="76">
        <v>17.29239824215156</v>
      </c>
      <c r="AC167" s="84">
        <v>0.13833918593721248</v>
      </c>
      <c r="AD167" s="85">
        <v>274930.5888540052</v>
      </c>
      <c r="AE167" s="86">
        <v>6.119771995581202</v>
      </c>
      <c r="AF167" s="87"/>
      <c r="AG167" s="88" t="s">
        <v>232</v>
      </c>
      <c r="AH167" s="60" t="s">
        <v>230</v>
      </c>
      <c r="AI167" s="61">
        <v>164</v>
      </c>
      <c r="AJ167" s="62">
        <v>164</v>
      </c>
      <c r="AL167" s="64" t="s">
        <v>232</v>
      </c>
      <c r="AM167" s="65" t="s">
        <v>229</v>
      </c>
      <c r="AN167" s="66">
        <v>42.06281295993476</v>
      </c>
      <c r="AO167" s="67">
        <v>274930.5888540052</v>
      </c>
      <c r="AP167" s="68">
        <v>6.119771995581202</v>
      </c>
      <c r="AQ167" s="14">
        <v>82</v>
      </c>
      <c r="AR167" s="14">
        <v>166</v>
      </c>
    </row>
    <row r="168" spans="1:44" s="117" customFormat="1" ht="9">
      <c r="A168" s="97" t="s">
        <v>230</v>
      </c>
      <c r="B168" s="98"/>
      <c r="C168" s="99">
        <f>SUM(C165:C167)</f>
        <v>601</v>
      </c>
      <c r="D168" s="124">
        <f>SUM(D165:D167)</f>
        <v>729.7140742919474</v>
      </c>
      <c r="E168" s="101"/>
      <c r="F168" s="124"/>
      <c r="G168" s="101"/>
      <c r="H168" s="99"/>
      <c r="I168" s="99"/>
      <c r="J168" s="99"/>
      <c r="K168" s="99"/>
      <c r="L168" s="124"/>
      <c r="M168" s="103">
        <f aca="true" t="shared" si="16" ref="M168:Z168">SUM(M165:M167)</f>
        <v>43.24727</v>
      </c>
      <c r="N168" s="107">
        <f t="shared" si="16"/>
        <v>115.42278414634146</v>
      </c>
      <c r="O168" s="125">
        <f t="shared" si="16"/>
        <v>147.80077920973233</v>
      </c>
      <c r="P168" s="103">
        <f t="shared" si="16"/>
        <v>24.075090223264056</v>
      </c>
      <c r="Q168" s="107">
        <f t="shared" si="16"/>
        <v>164.26136068308</v>
      </c>
      <c r="R168" s="107">
        <f t="shared" si="16"/>
        <v>389.29685667726136</v>
      </c>
      <c r="S168" s="126">
        <f t="shared" si="16"/>
        <v>577.6333075836054</v>
      </c>
      <c r="T168" s="103">
        <f t="shared" si="16"/>
        <v>76.95837321996032</v>
      </c>
      <c r="U168" s="107">
        <f t="shared" si="16"/>
        <v>3.1965975</v>
      </c>
      <c r="V168" s="107">
        <f t="shared" si="16"/>
        <v>290.0498279073027</v>
      </c>
      <c r="W168" s="107">
        <f t="shared" si="16"/>
        <v>3.5315649000000002</v>
      </c>
      <c r="X168" s="107">
        <f t="shared" si="16"/>
        <v>444.48770562651066</v>
      </c>
      <c r="Y168" s="107">
        <f t="shared" si="16"/>
        <v>3.4253118</v>
      </c>
      <c r="Z168" s="125">
        <f t="shared" si="16"/>
        <v>811.4959067537736</v>
      </c>
      <c r="AA168" s="108">
        <f>Z168*1000000/((C168+D168)/4)/1000/25</f>
        <v>97.57118196085008</v>
      </c>
      <c r="AB168" s="127">
        <f>Z168*1000000/((C168+D168)/2)/1000/25</f>
        <v>48.78559098042504</v>
      </c>
      <c r="AC168" s="113">
        <f>AA168/250</f>
        <v>0.39028472784340035</v>
      </c>
      <c r="AD168" s="111">
        <v>2558272.043984998</v>
      </c>
      <c r="AE168" s="112">
        <v>12.68818785182382</v>
      </c>
      <c r="AF168" s="113"/>
      <c r="AG168" s="114" t="s">
        <v>230</v>
      </c>
      <c r="AH168" s="114" t="s">
        <v>230</v>
      </c>
      <c r="AI168" s="135">
        <v>165</v>
      </c>
      <c r="AJ168" s="116">
        <v>165</v>
      </c>
      <c r="AL168" s="118"/>
      <c r="AM168" s="119"/>
      <c r="AN168" s="120">
        <v>811.4959067537736</v>
      </c>
      <c r="AO168" s="121">
        <v>2558272.043984998</v>
      </c>
      <c r="AP168" s="122">
        <v>12.68818785182382</v>
      </c>
      <c r="AQ168" s="123"/>
      <c r="AR168" s="123">
        <v>167</v>
      </c>
    </row>
    <row r="169" spans="1:44" ht="9">
      <c r="A169" s="69" t="s">
        <v>233</v>
      </c>
      <c r="B169" s="70" t="s">
        <v>234</v>
      </c>
      <c r="C169" s="71">
        <v>891</v>
      </c>
      <c r="D169" s="72">
        <v>1090.761165424589</v>
      </c>
      <c r="E169" s="73">
        <v>5832.362930616206</v>
      </c>
      <c r="F169" s="74">
        <v>3193.973713562067</v>
      </c>
      <c r="G169" s="75">
        <v>1.09</v>
      </c>
      <c r="H169" s="76">
        <v>1.15</v>
      </c>
      <c r="I169" s="76">
        <v>1.16</v>
      </c>
      <c r="J169" s="76">
        <v>1.24</v>
      </c>
      <c r="K169" s="76">
        <v>1.24</v>
      </c>
      <c r="L169" s="77">
        <v>1.4366643356643358</v>
      </c>
      <c r="M169" s="78">
        <v>120.01725299999998</v>
      </c>
      <c r="N169" s="79">
        <v>383.23853266666663</v>
      </c>
      <c r="O169" s="80">
        <v>289.0376073677035</v>
      </c>
      <c r="P169" s="78">
        <v>257.8287173330281</v>
      </c>
      <c r="Q169" s="79">
        <v>147.54171667843104</v>
      </c>
      <c r="R169" s="79">
        <v>452.72818773567815</v>
      </c>
      <c r="S169" s="81">
        <v>858.0986217471373</v>
      </c>
      <c r="T169" s="78">
        <v>1860.2426700654507</v>
      </c>
      <c r="U169" s="82">
        <v>7.21503286875</v>
      </c>
      <c r="V169" s="82">
        <v>588.0339311591097</v>
      </c>
      <c r="W169" s="83">
        <v>3.9855435086249993</v>
      </c>
      <c r="X169" s="82">
        <v>1166.720287745177</v>
      </c>
      <c r="Y169" s="82">
        <v>2.5770877965</v>
      </c>
      <c r="Z169" s="80">
        <v>3614.9968889697375</v>
      </c>
      <c r="AA169" s="75">
        <v>291.8613566187411</v>
      </c>
      <c r="AB169" s="76">
        <v>145.93067830937056</v>
      </c>
      <c r="AC169" s="84">
        <v>1.1674454264749645</v>
      </c>
      <c r="AD169" s="85">
        <v>20982178.212599523</v>
      </c>
      <c r="AE169" s="86">
        <v>6.891556924817232</v>
      </c>
      <c r="AF169" s="87"/>
      <c r="AG169" s="88" t="s">
        <v>233</v>
      </c>
      <c r="AH169" s="60" t="s">
        <v>235</v>
      </c>
      <c r="AI169" s="6">
        <v>166</v>
      </c>
      <c r="AJ169" s="62">
        <v>166</v>
      </c>
      <c r="AL169" s="64" t="s">
        <v>233</v>
      </c>
      <c r="AM169" s="65" t="s">
        <v>234</v>
      </c>
      <c r="AN169" s="66">
        <v>3614.9968889697375</v>
      </c>
      <c r="AO169" s="67">
        <v>20982178.212599523</v>
      </c>
      <c r="AP169" s="68">
        <v>6.891556924817232</v>
      </c>
      <c r="AQ169" s="14">
        <v>891</v>
      </c>
      <c r="AR169" s="14">
        <v>168</v>
      </c>
    </row>
    <row r="170" spans="1:44" ht="9">
      <c r="A170" s="69" t="s">
        <v>236</v>
      </c>
      <c r="B170" s="70" t="s">
        <v>234</v>
      </c>
      <c r="C170" s="71">
        <v>263</v>
      </c>
      <c r="D170" s="72">
        <v>349.08714563715813</v>
      </c>
      <c r="E170" s="73">
        <v>5745.8617332035055</v>
      </c>
      <c r="F170" s="74">
        <v>6844.586040651382</v>
      </c>
      <c r="G170" s="75"/>
      <c r="H170" s="76"/>
      <c r="I170" s="76">
        <v>1.032858781311589</v>
      </c>
      <c r="J170" s="76"/>
      <c r="K170" s="76">
        <v>1.0489235124025207</v>
      </c>
      <c r="L170" s="77">
        <v>1.1031419798344153</v>
      </c>
      <c r="M170" s="78">
        <v>16.795855</v>
      </c>
      <c r="N170" s="79">
        <v>42.82207</v>
      </c>
      <c r="O170" s="80">
        <v>64.32182593440584</v>
      </c>
      <c r="P170" s="78">
        <v>0</v>
      </c>
      <c r="Q170" s="79">
        <v>87.76332266137393</v>
      </c>
      <c r="R170" s="79">
        <v>231.63051284204107</v>
      </c>
      <c r="S170" s="81">
        <v>319.393835503415</v>
      </c>
      <c r="T170" s="78">
        <v>0</v>
      </c>
      <c r="U170" s="82" t="s">
        <v>49</v>
      </c>
      <c r="V170" s="82">
        <v>317.2648897309752</v>
      </c>
      <c r="W170" s="83">
        <v>3.615005449999999</v>
      </c>
      <c r="X170" s="82">
        <v>541.4350729635016</v>
      </c>
      <c r="Y170" s="82">
        <v>2.3374946</v>
      </c>
      <c r="Z170" s="80">
        <v>858.6999626944769</v>
      </c>
      <c r="AA170" s="75">
        <v>224.46475965133487</v>
      </c>
      <c r="AB170" s="76">
        <v>112.23237982566745</v>
      </c>
      <c r="AC170" s="84">
        <v>0.8978590386053396</v>
      </c>
      <c r="AD170" s="85">
        <v>1314862.607985628</v>
      </c>
      <c r="AE170" s="86">
        <v>26.122880291196562</v>
      </c>
      <c r="AF170" s="87"/>
      <c r="AG170" s="88" t="s">
        <v>236</v>
      </c>
      <c r="AH170" s="60" t="s">
        <v>235</v>
      </c>
      <c r="AI170" s="6">
        <v>167</v>
      </c>
      <c r="AJ170" s="62">
        <v>167</v>
      </c>
      <c r="AL170" s="64" t="s">
        <v>236</v>
      </c>
      <c r="AM170" s="65" t="s">
        <v>234</v>
      </c>
      <c r="AN170" s="66">
        <v>858.6999626944769</v>
      </c>
      <c r="AO170" s="67">
        <v>1314862.607985628</v>
      </c>
      <c r="AP170" s="68">
        <v>26.122880291196562</v>
      </c>
      <c r="AQ170" s="14">
        <v>263</v>
      </c>
      <c r="AR170" s="14">
        <v>169</v>
      </c>
    </row>
    <row r="171" spans="1:44" ht="9">
      <c r="A171" s="69" t="s">
        <v>237</v>
      </c>
      <c r="B171" s="70" t="s">
        <v>234</v>
      </c>
      <c r="C171" s="71">
        <v>77</v>
      </c>
      <c r="D171" s="72">
        <v>90.13542287553531</v>
      </c>
      <c r="E171" s="73">
        <v>3380.566801619433</v>
      </c>
      <c r="F171" s="74">
        <v>3989.9797570850205</v>
      </c>
      <c r="G171" s="75"/>
      <c r="H171" s="76"/>
      <c r="I171" s="76">
        <v>1.0254909714522962</v>
      </c>
      <c r="J171" s="76"/>
      <c r="K171" s="76">
        <v>1.0381386116038753</v>
      </c>
      <c r="L171" s="77">
        <v>1.0810459309012317</v>
      </c>
      <c r="M171" s="78">
        <v>0</v>
      </c>
      <c r="N171" s="79">
        <v>0</v>
      </c>
      <c r="O171" s="80">
        <v>8.927307913297033</v>
      </c>
      <c r="P171" s="78">
        <v>0.7223003675303964</v>
      </c>
      <c r="Q171" s="79">
        <v>6.952141037480065</v>
      </c>
      <c r="R171" s="79">
        <v>0</v>
      </c>
      <c r="S171" s="81">
        <v>7.6744414050104615</v>
      </c>
      <c r="T171" s="78">
        <v>4.726912374459878</v>
      </c>
      <c r="U171" s="82">
        <v>6.5442475</v>
      </c>
      <c r="V171" s="82">
        <v>25.132027739659087</v>
      </c>
      <c r="W171" s="83">
        <v>3.6150054499999995</v>
      </c>
      <c r="X171" s="82">
        <v>0</v>
      </c>
      <c r="Y171" s="82" t="s">
        <v>49</v>
      </c>
      <c r="Z171" s="80">
        <v>29.858940114118965</v>
      </c>
      <c r="AA171" s="75">
        <v>28.584188414784798</v>
      </c>
      <c r="AB171" s="76">
        <v>14.292094207392399</v>
      </c>
      <c r="AC171" s="84">
        <v>0.11433675365913919</v>
      </c>
      <c r="AD171" s="85">
        <v>295824.14507914736</v>
      </c>
      <c r="AE171" s="86">
        <v>4.0373905390488325</v>
      </c>
      <c r="AF171" s="87"/>
      <c r="AG171" s="88" t="s">
        <v>237</v>
      </c>
      <c r="AH171" s="60" t="s">
        <v>235</v>
      </c>
      <c r="AI171" s="61">
        <v>168</v>
      </c>
      <c r="AJ171" s="62">
        <v>168</v>
      </c>
      <c r="AL171" s="64" t="s">
        <v>237</v>
      </c>
      <c r="AM171" s="65" t="s">
        <v>234</v>
      </c>
      <c r="AN171" s="66">
        <v>29.858940114118965</v>
      </c>
      <c r="AO171" s="67">
        <v>295824.14507914736</v>
      </c>
      <c r="AP171" s="68">
        <v>4.0373905390488325</v>
      </c>
      <c r="AQ171" s="14">
        <v>77</v>
      </c>
      <c r="AR171" s="96">
        <v>170</v>
      </c>
    </row>
    <row r="172" spans="1:44" ht="9">
      <c r="A172" s="69" t="s">
        <v>238</v>
      </c>
      <c r="B172" s="70" t="s">
        <v>234</v>
      </c>
      <c r="C172" s="71">
        <v>73</v>
      </c>
      <c r="D172" s="72">
        <v>80.45451199047258</v>
      </c>
      <c r="E172" s="73">
        <v>3269.80198019802</v>
      </c>
      <c r="F172" s="74">
        <v>-976.5219310392858</v>
      </c>
      <c r="G172" s="75"/>
      <c r="H172" s="76"/>
      <c r="I172" s="76">
        <v>1.0248588083583492</v>
      </c>
      <c r="J172" s="76"/>
      <c r="K172" s="76">
        <v>1.0376702338932828</v>
      </c>
      <c r="L172" s="77">
        <v>1.0809087950736838</v>
      </c>
      <c r="M172" s="78">
        <v>0</v>
      </c>
      <c r="N172" s="79">
        <v>0</v>
      </c>
      <c r="O172" s="80">
        <v>3.488433430007939</v>
      </c>
      <c r="P172" s="78">
        <v>0.7211860052745798</v>
      </c>
      <c r="Q172" s="79">
        <v>2.3654900973006217</v>
      </c>
      <c r="R172" s="79">
        <v>0</v>
      </c>
      <c r="S172" s="81">
        <v>3.0866761025752014</v>
      </c>
      <c r="T172" s="78">
        <v>4.719619712053155</v>
      </c>
      <c r="U172" s="82">
        <v>6.544247499999999</v>
      </c>
      <c r="V172" s="82">
        <v>8.551259593662778</v>
      </c>
      <c r="W172" s="83">
        <v>3.61500545</v>
      </c>
      <c r="X172" s="82">
        <v>0</v>
      </c>
      <c r="Y172" s="82" t="s">
        <v>49</v>
      </c>
      <c r="Z172" s="80">
        <v>13.270879305715933</v>
      </c>
      <c r="AA172" s="75">
        <v>13.836938786435812</v>
      </c>
      <c r="AB172" s="76">
        <v>6.918469393217906</v>
      </c>
      <c r="AC172" s="84">
        <v>0.05534775514574325</v>
      </c>
      <c r="AD172" s="85">
        <v>187382.1738008483</v>
      </c>
      <c r="AE172" s="86">
        <v>2.8329011317416697</v>
      </c>
      <c r="AF172" s="87"/>
      <c r="AG172" s="88" t="s">
        <v>238</v>
      </c>
      <c r="AH172" s="60" t="s">
        <v>235</v>
      </c>
      <c r="AI172" s="61">
        <v>169</v>
      </c>
      <c r="AJ172" s="62">
        <v>169</v>
      </c>
      <c r="AL172" s="64" t="s">
        <v>238</v>
      </c>
      <c r="AM172" s="65" t="s">
        <v>234</v>
      </c>
      <c r="AN172" s="66">
        <v>13.270879305715933</v>
      </c>
      <c r="AO172" s="67">
        <v>187382.1738008483</v>
      </c>
      <c r="AP172" s="68">
        <v>2.8329011317416697</v>
      </c>
      <c r="AQ172" s="14">
        <v>73</v>
      </c>
      <c r="AR172" s="14">
        <v>171</v>
      </c>
    </row>
    <row r="173" spans="1:44" ht="9">
      <c r="A173" s="69" t="s">
        <v>239</v>
      </c>
      <c r="B173" s="70" t="s">
        <v>234</v>
      </c>
      <c r="C173" s="71">
        <v>68</v>
      </c>
      <c r="D173" s="72">
        <v>92.32855853760641</v>
      </c>
      <c r="E173" s="73">
        <v>4375.598086124402</v>
      </c>
      <c r="F173" s="74">
        <v>8005.741626794275</v>
      </c>
      <c r="G173" s="75"/>
      <c r="H173" s="76"/>
      <c r="I173" s="76">
        <v>1.0248588083583492</v>
      </c>
      <c r="J173" s="76"/>
      <c r="K173" s="76">
        <v>1.037047277651446</v>
      </c>
      <c r="L173" s="77">
        <v>1.078788373622075</v>
      </c>
      <c r="M173" s="78">
        <v>7.85214</v>
      </c>
      <c r="N173" s="79">
        <v>15.70428</v>
      </c>
      <c r="O173" s="80">
        <v>25.938998117015743</v>
      </c>
      <c r="P173" s="78">
        <v>0</v>
      </c>
      <c r="Q173" s="79">
        <v>0</v>
      </c>
      <c r="R173" s="79">
        <v>46.17141664828802</v>
      </c>
      <c r="S173" s="81">
        <v>46.17141664828802</v>
      </c>
      <c r="T173" s="78">
        <v>0</v>
      </c>
      <c r="U173" s="82" t="s">
        <v>49</v>
      </c>
      <c r="V173" s="82">
        <v>0</v>
      </c>
      <c r="W173" s="83" t="s">
        <v>49</v>
      </c>
      <c r="X173" s="82">
        <v>107.92543708972335</v>
      </c>
      <c r="Y173" s="82">
        <v>2.3374946</v>
      </c>
      <c r="Z173" s="80">
        <v>107.92543708972335</v>
      </c>
      <c r="AA173" s="75">
        <v>107.70426736111</v>
      </c>
      <c r="AB173" s="76">
        <v>53.852133680555</v>
      </c>
      <c r="AC173" s="84">
        <v>0.43081706944444</v>
      </c>
      <c r="AD173" s="85">
        <v>188995.78233653388</v>
      </c>
      <c r="AE173" s="86">
        <v>22.8418720789328</v>
      </c>
      <c r="AF173" s="87"/>
      <c r="AG173" s="88" t="s">
        <v>239</v>
      </c>
      <c r="AH173" s="60" t="s">
        <v>235</v>
      </c>
      <c r="AI173" s="6">
        <v>170</v>
      </c>
      <c r="AJ173" s="62">
        <v>170</v>
      </c>
      <c r="AL173" s="64" t="s">
        <v>239</v>
      </c>
      <c r="AM173" s="65" t="s">
        <v>234</v>
      </c>
      <c r="AN173" s="66">
        <v>107.92543708972335</v>
      </c>
      <c r="AO173" s="67">
        <v>188995.78233653388</v>
      </c>
      <c r="AP173" s="68">
        <v>22.8418720789328</v>
      </c>
      <c r="AQ173" s="14">
        <v>68</v>
      </c>
      <c r="AR173" s="14">
        <v>172</v>
      </c>
    </row>
    <row r="174" spans="1:44" s="117" customFormat="1" ht="9">
      <c r="A174" s="97" t="s">
        <v>235</v>
      </c>
      <c r="B174" s="98"/>
      <c r="C174" s="99">
        <f>SUM(C169:C173)</f>
        <v>1372</v>
      </c>
      <c r="D174" s="124">
        <f>SUM(D169:D173)</f>
        <v>1702.7668044653615</v>
      </c>
      <c r="E174" s="101"/>
      <c r="F174" s="124"/>
      <c r="G174" s="101"/>
      <c r="H174" s="99"/>
      <c r="I174" s="99"/>
      <c r="J174" s="99"/>
      <c r="K174" s="99"/>
      <c r="L174" s="124"/>
      <c r="M174" s="103">
        <f aca="true" t="shared" si="17" ref="M174:Z174">SUM(M169:M173)</f>
        <v>144.66524799999996</v>
      </c>
      <c r="N174" s="107">
        <f t="shared" si="17"/>
        <v>441.7648826666666</v>
      </c>
      <c r="O174" s="125">
        <f t="shared" si="17"/>
        <v>391.71417276243005</v>
      </c>
      <c r="P174" s="103">
        <f t="shared" si="17"/>
        <v>259.27220370583314</v>
      </c>
      <c r="Q174" s="107">
        <f t="shared" si="17"/>
        <v>244.62267047458565</v>
      </c>
      <c r="R174" s="107">
        <f t="shared" si="17"/>
        <v>730.5301172260073</v>
      </c>
      <c r="S174" s="126">
        <f t="shared" si="17"/>
        <v>1234.4249914064258</v>
      </c>
      <c r="T174" s="103">
        <f t="shared" si="17"/>
        <v>1869.6892021519639</v>
      </c>
      <c r="U174" s="107">
        <f t="shared" si="17"/>
        <v>20.30352786875</v>
      </c>
      <c r="V174" s="107">
        <f t="shared" si="17"/>
        <v>938.9821082234067</v>
      </c>
      <c r="W174" s="107">
        <f t="shared" si="17"/>
        <v>14.830559858624998</v>
      </c>
      <c r="X174" s="107">
        <f t="shared" si="17"/>
        <v>1816.080797798402</v>
      </c>
      <c r="Y174" s="107">
        <f t="shared" si="17"/>
        <v>7.2520769965</v>
      </c>
      <c r="Z174" s="125">
        <f t="shared" si="17"/>
        <v>4624.752108173773</v>
      </c>
      <c r="AA174" s="108">
        <f>Z174*1000000/((C174+D174)/4)/1000/25</f>
        <v>240.65575842473282</v>
      </c>
      <c r="AB174" s="127">
        <f>Z174*1000000/((C174+D174)/2)/1000/25</f>
        <v>120.32787921236641</v>
      </c>
      <c r="AC174" s="113">
        <f>AA174/250</f>
        <v>0.9626230336989313</v>
      </c>
      <c r="AD174" s="111">
        <v>22969242.92180168</v>
      </c>
      <c r="AE174" s="112">
        <v>8.053817226660273</v>
      </c>
      <c r="AF174" s="113"/>
      <c r="AG174" s="114" t="s">
        <v>235</v>
      </c>
      <c r="AH174" s="114" t="s">
        <v>235</v>
      </c>
      <c r="AI174" s="115">
        <v>171</v>
      </c>
      <c r="AJ174" s="116">
        <v>171</v>
      </c>
      <c r="AL174" s="118"/>
      <c r="AM174" s="119"/>
      <c r="AN174" s="120">
        <v>4624.752108173773</v>
      </c>
      <c r="AO174" s="121">
        <v>22969242.92180168</v>
      </c>
      <c r="AP174" s="122">
        <v>8.053817226660273</v>
      </c>
      <c r="AQ174" s="123"/>
      <c r="AR174" s="123">
        <v>173</v>
      </c>
    </row>
    <row r="175" spans="1:44" ht="9">
      <c r="A175" s="69" t="s">
        <v>240</v>
      </c>
      <c r="B175" s="70" t="s">
        <v>241</v>
      </c>
      <c r="C175" s="71">
        <v>1009</v>
      </c>
      <c r="D175" s="72">
        <v>1053.4211979693116</v>
      </c>
      <c r="E175" s="73">
        <v>4854.971115840681</v>
      </c>
      <c r="F175" s="74">
        <v>6126.724359958331</v>
      </c>
      <c r="G175" s="75">
        <v>1.1</v>
      </c>
      <c r="H175" s="76">
        <v>1.16</v>
      </c>
      <c r="I175" s="76">
        <v>1.2</v>
      </c>
      <c r="J175" s="76">
        <v>1.18</v>
      </c>
      <c r="K175" s="76">
        <v>1.19</v>
      </c>
      <c r="L175" s="77">
        <v>1.3079580419580417</v>
      </c>
      <c r="M175" s="78">
        <v>93.65706999999999</v>
      </c>
      <c r="N175" s="79">
        <v>343.91527599999995</v>
      </c>
      <c r="O175" s="80">
        <v>327.4210194925409</v>
      </c>
      <c r="P175" s="78">
        <v>40.0105813185302</v>
      </c>
      <c r="Q175" s="79">
        <v>101.61663770409876</v>
      </c>
      <c r="R175" s="79">
        <v>67.01947807982015</v>
      </c>
      <c r="S175" s="81">
        <v>208.6466971024491</v>
      </c>
      <c r="T175" s="78">
        <v>199.22643202070293</v>
      </c>
      <c r="U175" s="82">
        <v>4.979343600000001</v>
      </c>
      <c r="V175" s="82">
        <v>279.5027963890801</v>
      </c>
      <c r="W175" s="83">
        <v>2.7505613520000005</v>
      </c>
      <c r="X175" s="82">
        <v>119.19664668497285</v>
      </c>
      <c r="Y175" s="82">
        <v>1.778537376</v>
      </c>
      <c r="Z175" s="80">
        <v>597.9258750947558</v>
      </c>
      <c r="AA175" s="75">
        <v>46.386325019039326</v>
      </c>
      <c r="AB175" s="76">
        <v>23.193162509519663</v>
      </c>
      <c r="AC175" s="84">
        <v>0.1855453000761573</v>
      </c>
      <c r="AD175" s="85">
        <v>10545014.427270375</v>
      </c>
      <c r="AE175" s="86">
        <v>2.268089358127248</v>
      </c>
      <c r="AF175" s="87"/>
      <c r="AG175" s="88" t="s">
        <v>240</v>
      </c>
      <c r="AH175" s="60" t="s">
        <v>242</v>
      </c>
      <c r="AI175" s="61">
        <v>172</v>
      </c>
      <c r="AJ175" s="62">
        <v>172</v>
      </c>
      <c r="AL175" s="64" t="s">
        <v>240</v>
      </c>
      <c r="AM175" s="65" t="s">
        <v>241</v>
      </c>
      <c r="AN175" s="66">
        <v>597.9258750947558</v>
      </c>
      <c r="AO175" s="67">
        <v>10545014.427270375</v>
      </c>
      <c r="AP175" s="68">
        <v>2.268089358127248</v>
      </c>
      <c r="AQ175" s="14">
        <v>1009</v>
      </c>
      <c r="AR175" s="14">
        <v>174</v>
      </c>
    </row>
    <row r="176" spans="1:44" ht="9">
      <c r="A176" s="69" t="s">
        <v>243</v>
      </c>
      <c r="B176" s="70" t="s">
        <v>241</v>
      </c>
      <c r="C176" s="71">
        <v>479</v>
      </c>
      <c r="D176" s="72">
        <v>594.1680590957666</v>
      </c>
      <c r="E176" s="73">
        <v>4967.7242888402625</v>
      </c>
      <c r="F176" s="74">
        <v>4390.146672567476</v>
      </c>
      <c r="G176" s="75"/>
      <c r="H176" s="76"/>
      <c r="I176" s="76">
        <v>1.0355934711246881</v>
      </c>
      <c r="J176" s="76"/>
      <c r="K176" s="76">
        <v>1.0541875312452678</v>
      </c>
      <c r="L176" s="77">
        <v>1.1169424841522244</v>
      </c>
      <c r="M176" s="78">
        <v>36.91741</v>
      </c>
      <c r="N176" s="79">
        <v>129.6783088888889</v>
      </c>
      <c r="O176" s="80">
        <v>124.50981570007951</v>
      </c>
      <c r="P176" s="78">
        <v>92.42881262838986</v>
      </c>
      <c r="Q176" s="79">
        <v>95.68192746091704</v>
      </c>
      <c r="R176" s="79">
        <v>130.1945184569101</v>
      </c>
      <c r="S176" s="81">
        <v>318.305258546217</v>
      </c>
      <c r="T176" s="78">
        <v>398.4717026985041</v>
      </c>
      <c r="U176" s="82">
        <v>4.31112</v>
      </c>
      <c r="V176" s="82">
        <v>227.8606162414423</v>
      </c>
      <c r="W176" s="83">
        <v>2.3814383999999995</v>
      </c>
      <c r="X176" s="82">
        <v>200.48122703544277</v>
      </c>
      <c r="Y176" s="82">
        <v>1.5398591999999998</v>
      </c>
      <c r="Z176" s="80">
        <v>826.8135459753892</v>
      </c>
      <c r="AA176" s="75">
        <v>123.27069021000096</v>
      </c>
      <c r="AB176" s="76">
        <v>61.63534510500048</v>
      </c>
      <c r="AC176" s="84">
        <v>0.49308276084000385</v>
      </c>
      <c r="AD176" s="85">
        <v>2642437.211249907</v>
      </c>
      <c r="AE176" s="86">
        <v>12.515923443029257</v>
      </c>
      <c r="AF176" s="87"/>
      <c r="AG176" s="88" t="s">
        <v>243</v>
      </c>
      <c r="AH176" s="60" t="s">
        <v>242</v>
      </c>
      <c r="AI176" s="61">
        <v>173</v>
      </c>
      <c r="AJ176" s="62">
        <v>173</v>
      </c>
      <c r="AL176" s="64" t="s">
        <v>243</v>
      </c>
      <c r="AM176" s="65" t="s">
        <v>241</v>
      </c>
      <c r="AN176" s="66">
        <v>826.8135459753892</v>
      </c>
      <c r="AO176" s="67">
        <v>2642437.211249907</v>
      </c>
      <c r="AP176" s="68">
        <v>12.515923443029257</v>
      </c>
      <c r="AQ176" s="14">
        <v>479</v>
      </c>
      <c r="AR176" s="96">
        <v>175</v>
      </c>
    </row>
    <row r="177" spans="1:44" ht="9">
      <c r="A177" s="69" t="s">
        <v>244</v>
      </c>
      <c r="B177" s="70" t="s">
        <v>241</v>
      </c>
      <c r="C177" s="71">
        <v>275</v>
      </c>
      <c r="D177" s="72">
        <v>302.65520515312534</v>
      </c>
      <c r="E177" s="73">
        <v>4184.088269454123</v>
      </c>
      <c r="F177" s="74">
        <v>6034.377775500441</v>
      </c>
      <c r="G177" s="75"/>
      <c r="H177" s="76"/>
      <c r="I177" s="76">
        <v>1.0334329241930666</v>
      </c>
      <c r="J177" s="76"/>
      <c r="K177" s="76">
        <v>1.0493152502375125</v>
      </c>
      <c r="L177" s="77">
        <v>1.1029181006375168</v>
      </c>
      <c r="M177" s="78">
        <v>20.360989999999997</v>
      </c>
      <c r="N177" s="79">
        <v>79.517335</v>
      </c>
      <c r="O177" s="80">
        <v>92.92554956148005</v>
      </c>
      <c r="P177" s="78">
        <v>182.56696134135387</v>
      </c>
      <c r="Q177" s="79">
        <v>84.44816772016488</v>
      </c>
      <c r="R177" s="79">
        <v>34.220209204420705</v>
      </c>
      <c r="S177" s="81">
        <v>301.23533826593945</v>
      </c>
      <c r="T177" s="78">
        <v>787.0680783779375</v>
      </c>
      <c r="U177" s="82">
        <v>4.31112</v>
      </c>
      <c r="V177" s="82">
        <v>201.10810941844107</v>
      </c>
      <c r="W177" s="83">
        <v>2.3814384</v>
      </c>
      <c r="X177" s="82">
        <v>52.6943039693519</v>
      </c>
      <c r="Y177" s="82">
        <v>1.5398592</v>
      </c>
      <c r="Z177" s="80">
        <v>1040.8704917657305</v>
      </c>
      <c r="AA177" s="75">
        <v>288.3022211119357</v>
      </c>
      <c r="AB177" s="76">
        <v>144.15111055596785</v>
      </c>
      <c r="AC177" s="84">
        <v>1.1532088844477428</v>
      </c>
      <c r="AD177" s="85">
        <v>1028941.2839276849</v>
      </c>
      <c r="AE177" s="86">
        <v>40.46374688330161</v>
      </c>
      <c r="AF177" s="87"/>
      <c r="AG177" s="88" t="s">
        <v>244</v>
      </c>
      <c r="AH177" s="60" t="s">
        <v>242</v>
      </c>
      <c r="AI177" s="6">
        <v>174</v>
      </c>
      <c r="AJ177" s="62">
        <v>174</v>
      </c>
      <c r="AL177" s="64" t="s">
        <v>244</v>
      </c>
      <c r="AM177" s="65" t="s">
        <v>241</v>
      </c>
      <c r="AN177" s="66">
        <v>1040.8704917657305</v>
      </c>
      <c r="AO177" s="67">
        <v>1028941.2839276849</v>
      </c>
      <c r="AP177" s="68">
        <v>40.46374688330161</v>
      </c>
      <c r="AQ177" s="14">
        <v>275</v>
      </c>
      <c r="AR177" s="14">
        <v>176</v>
      </c>
    </row>
    <row r="178" spans="1:44" ht="9">
      <c r="A178" s="69" t="s">
        <v>212</v>
      </c>
      <c r="B178" s="70" t="s">
        <v>241</v>
      </c>
      <c r="C178" s="71">
        <v>178</v>
      </c>
      <c r="D178" s="72">
        <v>225.580532213459</v>
      </c>
      <c r="E178" s="73">
        <v>4116.402116402116</v>
      </c>
      <c r="F178" s="74">
        <v>6200.3727496232605</v>
      </c>
      <c r="G178" s="75"/>
      <c r="H178" s="76"/>
      <c r="I178" s="76">
        <v>1.0293870387997055</v>
      </c>
      <c r="J178" s="76"/>
      <c r="K178" s="76">
        <v>1.0454960595715646</v>
      </c>
      <c r="L178" s="77">
        <v>1.099864004676589</v>
      </c>
      <c r="M178" s="78">
        <v>28.556590000000003</v>
      </c>
      <c r="N178" s="79">
        <v>94.85998000000001</v>
      </c>
      <c r="O178" s="80">
        <v>96.77420372857013</v>
      </c>
      <c r="P178" s="78">
        <v>0</v>
      </c>
      <c r="Q178" s="79">
        <v>99.35195647646252</v>
      </c>
      <c r="R178" s="79">
        <v>50.9735326667859</v>
      </c>
      <c r="S178" s="81">
        <v>150.32548914324843</v>
      </c>
      <c r="T178" s="78">
        <v>0</v>
      </c>
      <c r="U178" s="82" t="s">
        <v>49</v>
      </c>
      <c r="V178" s="82">
        <v>236.60056426817656</v>
      </c>
      <c r="W178" s="83">
        <v>2.3814384</v>
      </c>
      <c r="X178" s="82">
        <v>78.49206323345079</v>
      </c>
      <c r="Y178" s="82">
        <v>1.5398591999999998</v>
      </c>
      <c r="Z178" s="80">
        <v>315.09262750162736</v>
      </c>
      <c r="AA178" s="75">
        <v>124.9188609860778</v>
      </c>
      <c r="AB178" s="76">
        <v>62.4594304930389</v>
      </c>
      <c r="AC178" s="84">
        <v>0.49967544394431124</v>
      </c>
      <c r="AD178" s="85">
        <v>774039.3185953355</v>
      </c>
      <c r="AE178" s="86">
        <v>16.283029553249683</v>
      </c>
      <c r="AF178" s="87"/>
      <c r="AG178" s="88" t="s">
        <v>212</v>
      </c>
      <c r="AH178" s="60" t="s">
        <v>242</v>
      </c>
      <c r="AI178" s="6">
        <v>175</v>
      </c>
      <c r="AJ178" s="62">
        <v>175</v>
      </c>
      <c r="AL178" s="64" t="s">
        <v>212</v>
      </c>
      <c r="AM178" s="65" t="s">
        <v>241</v>
      </c>
      <c r="AN178" s="66">
        <v>315.09262750162736</v>
      </c>
      <c r="AO178" s="67">
        <v>774039.3185953355</v>
      </c>
      <c r="AP178" s="68">
        <v>16.283029553249683</v>
      </c>
      <c r="AQ178" s="14">
        <v>178</v>
      </c>
      <c r="AR178" s="14">
        <v>177</v>
      </c>
    </row>
    <row r="179" spans="1:44" ht="9">
      <c r="A179" s="69" t="s">
        <v>245</v>
      </c>
      <c r="B179" s="70" t="s">
        <v>241</v>
      </c>
      <c r="C179" s="71">
        <v>133</v>
      </c>
      <c r="D179" s="72">
        <v>154.87508934787655</v>
      </c>
      <c r="E179" s="73">
        <v>3831.1345646437994</v>
      </c>
      <c r="F179" s="74">
        <v>6475.717796403595</v>
      </c>
      <c r="G179" s="75"/>
      <c r="H179" s="76"/>
      <c r="I179" s="76">
        <v>1.0288731061322345</v>
      </c>
      <c r="J179" s="76"/>
      <c r="K179" s="76">
        <v>1.042937265345787</v>
      </c>
      <c r="L179" s="77">
        <v>1.0904038026915268</v>
      </c>
      <c r="M179" s="78">
        <v>11.071530000000003</v>
      </c>
      <c r="N179" s="79">
        <v>38.468320000000006</v>
      </c>
      <c r="O179" s="80">
        <v>48.801126212429615</v>
      </c>
      <c r="P179" s="78">
        <v>0</v>
      </c>
      <c r="Q179" s="79">
        <v>53.43261598566509</v>
      </c>
      <c r="R179" s="79">
        <v>19.04167365673823</v>
      </c>
      <c r="S179" s="81">
        <v>72.47428964240332</v>
      </c>
      <c r="T179" s="78">
        <v>0</v>
      </c>
      <c r="U179" s="82" t="s">
        <v>49</v>
      </c>
      <c r="V179" s="82">
        <v>127.2464835207167</v>
      </c>
      <c r="W179" s="83">
        <v>2.3814384</v>
      </c>
      <c r="X179" s="82">
        <v>29.321496363726006</v>
      </c>
      <c r="Y179" s="82">
        <v>1.5398592</v>
      </c>
      <c r="Z179" s="80">
        <v>156.5679798844427</v>
      </c>
      <c r="AA179" s="75">
        <v>87.01995312709614</v>
      </c>
      <c r="AB179" s="76">
        <v>43.50997656354807</v>
      </c>
      <c r="AC179" s="84">
        <v>0.3480798125083846</v>
      </c>
      <c r="AD179" s="85">
        <v>415155.44533109054</v>
      </c>
      <c r="AE179" s="86">
        <v>15.085239193678715</v>
      </c>
      <c r="AF179" s="87"/>
      <c r="AG179" s="88" t="s">
        <v>245</v>
      </c>
      <c r="AH179" s="60" t="s">
        <v>242</v>
      </c>
      <c r="AI179" s="61">
        <v>176</v>
      </c>
      <c r="AJ179" s="62">
        <v>176</v>
      </c>
      <c r="AL179" s="64" t="s">
        <v>245</v>
      </c>
      <c r="AM179" s="65" t="s">
        <v>241</v>
      </c>
      <c r="AN179" s="66">
        <v>156.5679798844427</v>
      </c>
      <c r="AO179" s="67">
        <v>415155.44533109054</v>
      </c>
      <c r="AP179" s="68">
        <v>15.085239193678715</v>
      </c>
      <c r="AQ179" s="14">
        <v>133</v>
      </c>
      <c r="AR179" s="14">
        <v>178</v>
      </c>
    </row>
    <row r="180" spans="1:44" ht="9">
      <c r="A180" s="69" t="s">
        <v>246</v>
      </c>
      <c r="B180" s="70" t="s">
        <v>241</v>
      </c>
      <c r="C180" s="71">
        <v>126</v>
      </c>
      <c r="D180" s="72">
        <v>145.7667355058159</v>
      </c>
      <c r="E180" s="73">
        <v>3985.1632047477747</v>
      </c>
      <c r="F180" s="74">
        <v>7524.522722428956</v>
      </c>
      <c r="G180" s="75"/>
      <c r="H180" s="76"/>
      <c r="I180" s="76">
        <v>1.0253170462310566</v>
      </c>
      <c r="J180" s="76"/>
      <c r="K180" s="76">
        <v>1.042462555143034</v>
      </c>
      <c r="L180" s="77">
        <v>1.1003286477209575</v>
      </c>
      <c r="M180" s="78">
        <v>14.44856</v>
      </c>
      <c r="N180" s="79">
        <v>33.93712</v>
      </c>
      <c r="O180" s="80">
        <v>42.61025834894493</v>
      </c>
      <c r="P180" s="78">
        <v>0</v>
      </c>
      <c r="Q180" s="79">
        <v>11.263924272302859</v>
      </c>
      <c r="R180" s="79">
        <v>53.31841131651626</v>
      </c>
      <c r="S180" s="81">
        <v>64.58233558881912</v>
      </c>
      <c r="T180" s="78">
        <v>0</v>
      </c>
      <c r="U180" s="82" t="s">
        <v>49</v>
      </c>
      <c r="V180" s="82">
        <v>26.82434179675408</v>
      </c>
      <c r="W180" s="83">
        <v>2.3814383999999995</v>
      </c>
      <c r="X180" s="82">
        <v>82.10284619512169</v>
      </c>
      <c r="Y180" s="82">
        <v>1.5398592000000002</v>
      </c>
      <c r="Z180" s="80">
        <v>108.92718799187577</v>
      </c>
      <c r="AA180" s="75">
        <v>64.12981355596095</v>
      </c>
      <c r="AB180" s="76">
        <v>32.064906777980475</v>
      </c>
      <c r="AC180" s="84">
        <v>0.2565192542238438</v>
      </c>
      <c r="AD180" s="85">
        <v>499292.40571787895</v>
      </c>
      <c r="AE180" s="86">
        <v>8.72652471733561</v>
      </c>
      <c r="AF180" s="87"/>
      <c r="AG180" s="88" t="s">
        <v>246</v>
      </c>
      <c r="AH180" s="60" t="s">
        <v>242</v>
      </c>
      <c r="AI180" s="61">
        <v>177</v>
      </c>
      <c r="AJ180" s="62">
        <v>177</v>
      </c>
      <c r="AL180" s="64" t="s">
        <v>246</v>
      </c>
      <c r="AM180" s="65" t="s">
        <v>241</v>
      </c>
      <c r="AN180" s="66">
        <v>108.92718799187577</v>
      </c>
      <c r="AO180" s="67">
        <v>499292.40571787895</v>
      </c>
      <c r="AP180" s="68">
        <v>8.72652471733561</v>
      </c>
      <c r="AQ180" s="14">
        <v>126</v>
      </c>
      <c r="AR180" s="14">
        <v>179</v>
      </c>
    </row>
    <row r="181" spans="1:44" ht="9">
      <c r="A181" s="69" t="s">
        <v>247</v>
      </c>
      <c r="B181" s="70" t="s">
        <v>241</v>
      </c>
      <c r="C181" s="71">
        <v>114</v>
      </c>
      <c r="D181" s="72">
        <v>120.16205749361572</v>
      </c>
      <c r="E181" s="73">
        <v>3894.385026737968</v>
      </c>
      <c r="F181" s="74">
        <v>7535.011520864442</v>
      </c>
      <c r="G181" s="75"/>
      <c r="H181" s="76"/>
      <c r="I181" s="76">
        <v>1.0284695927701795</v>
      </c>
      <c r="J181" s="76"/>
      <c r="K181" s="76">
        <v>1.0415838223769036</v>
      </c>
      <c r="L181" s="77">
        <v>1.0858443472995973</v>
      </c>
      <c r="M181" s="78">
        <v>15.0406</v>
      </c>
      <c r="N181" s="79">
        <v>56.540122857142855</v>
      </c>
      <c r="O181" s="80">
        <v>64.34414242967085</v>
      </c>
      <c r="P181" s="78">
        <v>8.193788801346814</v>
      </c>
      <c r="Q181" s="79">
        <v>51.44283662625122</v>
      </c>
      <c r="R181" s="79">
        <v>8.829763375478015</v>
      </c>
      <c r="S181" s="81">
        <v>68.46638880307604</v>
      </c>
      <c r="T181" s="78">
        <v>35.32440677726228</v>
      </c>
      <c r="U181" s="82">
        <v>4.311120000000001</v>
      </c>
      <c r="V181" s="82">
        <v>122.50794654668111</v>
      </c>
      <c r="W181" s="83">
        <v>2.3814384</v>
      </c>
      <c r="X181" s="82">
        <v>13.596592367552875</v>
      </c>
      <c r="Y181" s="82">
        <v>1.5398592</v>
      </c>
      <c r="Z181" s="80">
        <v>171.42894569149627</v>
      </c>
      <c r="AA181" s="75">
        <v>117.13525070724674</v>
      </c>
      <c r="AB181" s="76">
        <v>58.56762535362337</v>
      </c>
      <c r="AC181" s="84">
        <v>0.468541002828987</v>
      </c>
      <c r="AD181" s="85">
        <v>301460.8691073445</v>
      </c>
      <c r="AE181" s="86">
        <v>22.746427581014327</v>
      </c>
      <c r="AF181" s="87"/>
      <c r="AG181" s="88" t="s">
        <v>247</v>
      </c>
      <c r="AH181" s="60" t="s">
        <v>242</v>
      </c>
      <c r="AI181" s="6">
        <v>178</v>
      </c>
      <c r="AJ181" s="62">
        <v>178</v>
      </c>
      <c r="AL181" s="64" t="s">
        <v>247</v>
      </c>
      <c r="AM181" s="65" t="s">
        <v>241</v>
      </c>
      <c r="AN181" s="66">
        <v>171.42894569149627</v>
      </c>
      <c r="AO181" s="67">
        <v>301460.8691073445</v>
      </c>
      <c r="AP181" s="68">
        <v>22.746427581014327</v>
      </c>
      <c r="AQ181" s="14">
        <v>114</v>
      </c>
      <c r="AR181" s="96">
        <v>180</v>
      </c>
    </row>
    <row r="182" spans="1:44" ht="9">
      <c r="A182" s="69" t="s">
        <v>248</v>
      </c>
      <c r="B182" s="70" t="s">
        <v>241</v>
      </c>
      <c r="C182" s="71">
        <v>79</v>
      </c>
      <c r="D182" s="72">
        <v>82.47797288362301</v>
      </c>
      <c r="E182" s="73">
        <v>4203.045685279188</v>
      </c>
      <c r="F182" s="74">
        <v>8098.9017961733625</v>
      </c>
      <c r="G182" s="75"/>
      <c r="H182" s="76"/>
      <c r="I182" s="76">
        <v>1.0240439991113948</v>
      </c>
      <c r="J182" s="76"/>
      <c r="K182" s="76">
        <v>1.0383637521446605</v>
      </c>
      <c r="L182" s="77">
        <v>1.086692918631932</v>
      </c>
      <c r="M182" s="78">
        <v>1.72</v>
      </c>
      <c r="N182" s="79">
        <v>3.44</v>
      </c>
      <c r="O182" s="80">
        <v>14.11162464965704</v>
      </c>
      <c r="P182" s="78">
        <v>0</v>
      </c>
      <c r="Q182" s="79">
        <v>0</v>
      </c>
      <c r="R182" s="79">
        <v>25.118691876389533</v>
      </c>
      <c r="S182" s="81">
        <v>25.118691876389533</v>
      </c>
      <c r="T182" s="78">
        <v>0</v>
      </c>
      <c r="U182" s="82" t="s">
        <v>49</v>
      </c>
      <c r="V182" s="82">
        <v>0</v>
      </c>
      <c r="W182" s="83" t="s">
        <v>49</v>
      </c>
      <c r="X182" s="82">
        <v>38.67924877782368</v>
      </c>
      <c r="Y182" s="82">
        <v>1.5398591999999998</v>
      </c>
      <c r="Z182" s="80">
        <v>38.67924877782368</v>
      </c>
      <c r="AA182" s="75">
        <v>38.32522599792581</v>
      </c>
      <c r="AB182" s="76">
        <v>19.162612998962906</v>
      </c>
      <c r="AC182" s="84">
        <v>0.15330090399170326</v>
      </c>
      <c r="AD182" s="85">
        <v>342109.1617723888</v>
      </c>
      <c r="AE182" s="86">
        <v>4.522445242616175</v>
      </c>
      <c r="AF182" s="87"/>
      <c r="AG182" s="88" t="s">
        <v>248</v>
      </c>
      <c r="AH182" s="60" t="s">
        <v>242</v>
      </c>
      <c r="AI182" s="6">
        <v>179</v>
      </c>
      <c r="AJ182" s="62">
        <v>179</v>
      </c>
      <c r="AL182" s="64" t="s">
        <v>248</v>
      </c>
      <c r="AM182" s="65" t="s">
        <v>241</v>
      </c>
      <c r="AN182" s="66">
        <v>38.67924877782368</v>
      </c>
      <c r="AO182" s="67">
        <v>342109.1617723888</v>
      </c>
      <c r="AP182" s="68">
        <v>4.522445242616175</v>
      </c>
      <c r="AQ182" s="14">
        <v>79</v>
      </c>
      <c r="AR182" s="14">
        <v>181</v>
      </c>
    </row>
    <row r="183" spans="1:44" ht="9">
      <c r="A183" s="69" t="s">
        <v>249</v>
      </c>
      <c r="B183" s="70" t="s">
        <v>241</v>
      </c>
      <c r="C183" s="71">
        <v>78</v>
      </c>
      <c r="D183" s="72">
        <v>83.76938952752836</v>
      </c>
      <c r="E183" s="73">
        <v>3104.746317512275</v>
      </c>
      <c r="F183" s="74">
        <v>3995.067169573049</v>
      </c>
      <c r="G183" s="75"/>
      <c r="H183" s="76"/>
      <c r="I183" s="76">
        <v>1.0268640208868693</v>
      </c>
      <c r="J183" s="76"/>
      <c r="K183" s="76">
        <v>1.0382519034983346</v>
      </c>
      <c r="L183" s="77">
        <v>1.07668600731203</v>
      </c>
      <c r="M183" s="78">
        <v>10.90081</v>
      </c>
      <c r="N183" s="79">
        <v>33.59236</v>
      </c>
      <c r="O183" s="80">
        <v>30.368801262122957</v>
      </c>
      <c r="P183" s="78">
        <v>0</v>
      </c>
      <c r="Q183" s="79">
        <v>18.97353263754578</v>
      </c>
      <c r="R183" s="79">
        <v>16.10940097148731</v>
      </c>
      <c r="S183" s="81">
        <v>35.08293360903309</v>
      </c>
      <c r="T183" s="78">
        <v>0</v>
      </c>
      <c r="U183" s="82" t="s">
        <v>49</v>
      </c>
      <c r="V183" s="82">
        <v>45.1842992067048</v>
      </c>
      <c r="W183" s="83">
        <v>2.3814384</v>
      </c>
      <c r="X183" s="82">
        <v>24.806209292433675</v>
      </c>
      <c r="Y183" s="82">
        <v>1.5398592</v>
      </c>
      <c r="Z183" s="80">
        <v>69.99050849913847</v>
      </c>
      <c r="AA183" s="75">
        <v>69.22497137789166</v>
      </c>
      <c r="AB183" s="76">
        <v>34.612485688945824</v>
      </c>
      <c r="AC183" s="84">
        <v>0.2768998855115666</v>
      </c>
      <c r="AD183" s="85">
        <v>183668.2914962457</v>
      </c>
      <c r="AE183" s="86">
        <v>15.242807112531805</v>
      </c>
      <c r="AF183" s="87"/>
      <c r="AG183" s="88" t="s">
        <v>249</v>
      </c>
      <c r="AH183" s="60" t="s">
        <v>242</v>
      </c>
      <c r="AI183" s="61">
        <v>180</v>
      </c>
      <c r="AJ183" s="62">
        <v>180</v>
      </c>
      <c r="AL183" s="64" t="s">
        <v>249</v>
      </c>
      <c r="AM183" s="65" t="s">
        <v>241</v>
      </c>
      <c r="AN183" s="66">
        <v>69.99050849913847</v>
      </c>
      <c r="AO183" s="67">
        <v>183668.2914962457</v>
      </c>
      <c r="AP183" s="68">
        <v>15.242807112531805</v>
      </c>
      <c r="AQ183" s="14">
        <v>78</v>
      </c>
      <c r="AR183" s="14">
        <v>182</v>
      </c>
    </row>
    <row r="184" spans="1:44" ht="9">
      <c r="A184" s="69" t="s">
        <v>250</v>
      </c>
      <c r="B184" s="70" t="s">
        <v>241</v>
      </c>
      <c r="C184" s="71">
        <v>63</v>
      </c>
      <c r="D184" s="72">
        <v>65.77357331225633</v>
      </c>
      <c r="E184" s="73">
        <v>3300</v>
      </c>
      <c r="F184" s="74">
        <v>4312.5</v>
      </c>
      <c r="G184" s="75"/>
      <c r="H184" s="76"/>
      <c r="I184" s="76">
        <v>1.0247628063102705</v>
      </c>
      <c r="J184" s="76"/>
      <c r="K184" s="76">
        <v>1.0363767228977177</v>
      </c>
      <c r="L184" s="77">
        <v>1.0774012493949</v>
      </c>
      <c r="M184" s="78">
        <v>0</v>
      </c>
      <c r="N184" s="79">
        <v>0</v>
      </c>
      <c r="O184" s="80">
        <v>4.180551876333684</v>
      </c>
      <c r="P184" s="78">
        <v>0</v>
      </c>
      <c r="Q184" s="79">
        <v>3.7380000000000004</v>
      </c>
      <c r="R184" s="79">
        <v>0</v>
      </c>
      <c r="S184" s="81">
        <v>3.7380000000000004</v>
      </c>
      <c r="T184" s="78">
        <v>0</v>
      </c>
      <c r="U184" s="82" t="s">
        <v>49</v>
      </c>
      <c r="V184" s="82">
        <v>8.901816739200001</v>
      </c>
      <c r="W184" s="83">
        <v>2.3814384</v>
      </c>
      <c r="X184" s="82">
        <v>0</v>
      </c>
      <c r="Y184" s="82" t="s">
        <v>49</v>
      </c>
      <c r="Z184" s="80">
        <v>8.901816739200001</v>
      </c>
      <c r="AA184" s="75">
        <v>11.060426775750889</v>
      </c>
      <c r="AB184" s="76">
        <v>5.530213387875445</v>
      </c>
      <c r="AC184" s="84">
        <v>0.04424170710300356</v>
      </c>
      <c r="AD184" s="85">
        <v>211092.37824041888</v>
      </c>
      <c r="AE184" s="86">
        <v>1.6868096922119054</v>
      </c>
      <c r="AF184" s="87"/>
      <c r="AG184" s="88" t="s">
        <v>250</v>
      </c>
      <c r="AH184" s="60" t="s">
        <v>242</v>
      </c>
      <c r="AI184" s="61">
        <v>181</v>
      </c>
      <c r="AJ184" s="62">
        <v>181</v>
      </c>
      <c r="AL184" s="64" t="s">
        <v>250</v>
      </c>
      <c r="AM184" s="65" t="s">
        <v>241</v>
      </c>
      <c r="AN184" s="66">
        <v>8.901816739200001</v>
      </c>
      <c r="AO184" s="67">
        <v>211092.37824041888</v>
      </c>
      <c r="AP184" s="68">
        <v>1.6868096922119054</v>
      </c>
      <c r="AQ184" s="14">
        <v>63</v>
      </c>
      <c r="AR184" s="14">
        <v>183</v>
      </c>
    </row>
    <row r="185" spans="1:44" s="117" customFormat="1" ht="9">
      <c r="A185" s="97" t="s">
        <v>242</v>
      </c>
      <c r="B185" s="98"/>
      <c r="C185" s="99">
        <f>SUM(C175:C184)</f>
        <v>2534</v>
      </c>
      <c r="D185" s="124">
        <f>SUM(D175:D184)</f>
        <v>2828.6498125023777</v>
      </c>
      <c r="E185" s="101"/>
      <c r="F185" s="124"/>
      <c r="G185" s="101"/>
      <c r="H185" s="99"/>
      <c r="I185" s="99"/>
      <c r="J185" s="99"/>
      <c r="K185" s="99"/>
      <c r="L185" s="124"/>
      <c r="M185" s="103">
        <f aca="true" t="shared" si="18" ref="M185:Z185">SUM(M175:M184)</f>
        <v>232.67355999999998</v>
      </c>
      <c r="N185" s="107">
        <f t="shared" si="18"/>
        <v>813.9488227460317</v>
      </c>
      <c r="O185" s="125">
        <f t="shared" si="18"/>
        <v>846.0470932618297</v>
      </c>
      <c r="P185" s="103">
        <f t="shared" si="18"/>
        <v>323.2001440896208</v>
      </c>
      <c r="Q185" s="107">
        <f t="shared" si="18"/>
        <v>519.9495988834083</v>
      </c>
      <c r="R185" s="107">
        <f t="shared" si="18"/>
        <v>404.8256796045462</v>
      </c>
      <c r="S185" s="126">
        <f t="shared" si="18"/>
        <v>1247.9754225775753</v>
      </c>
      <c r="T185" s="103">
        <f t="shared" si="18"/>
        <v>1420.0906198744067</v>
      </c>
      <c r="U185" s="107">
        <f t="shared" si="18"/>
        <v>17.9127036</v>
      </c>
      <c r="V185" s="107">
        <f t="shared" si="18"/>
        <v>1275.7369741271966</v>
      </c>
      <c r="W185" s="107">
        <f t="shared" si="18"/>
        <v>21.802068552</v>
      </c>
      <c r="X185" s="107">
        <f t="shared" si="18"/>
        <v>639.3706339198761</v>
      </c>
      <c r="Y185" s="107">
        <f t="shared" si="18"/>
        <v>14.097410976</v>
      </c>
      <c r="Z185" s="125">
        <f t="shared" si="18"/>
        <v>3335.1982279214794</v>
      </c>
      <c r="AA185" s="108">
        <f>Z185*1000000/((C185+D185)/4)/1000/25</f>
        <v>99.50896201041098</v>
      </c>
      <c r="AB185" s="127">
        <f>Z185*1000000/((C185+D185)/2)/1000/25</f>
        <v>49.75448100520549</v>
      </c>
      <c r="AC185" s="113">
        <f>AA185/250</f>
        <v>0.39803584804164394</v>
      </c>
      <c r="AD185" s="111">
        <v>16943210.79270867</v>
      </c>
      <c r="AE185" s="112">
        <v>7.873828092504748</v>
      </c>
      <c r="AF185" s="113"/>
      <c r="AG185" s="114" t="s">
        <v>242</v>
      </c>
      <c r="AH185" s="114" t="s">
        <v>242</v>
      </c>
      <c r="AI185" s="115">
        <v>182</v>
      </c>
      <c r="AJ185" s="116">
        <v>182</v>
      </c>
      <c r="AL185" s="118"/>
      <c r="AM185" s="119"/>
      <c r="AN185" s="120">
        <v>3335.1982279214794</v>
      </c>
      <c r="AO185" s="121">
        <v>16943210.79270867</v>
      </c>
      <c r="AP185" s="122">
        <v>7.873828092504748</v>
      </c>
      <c r="AQ185" s="123"/>
      <c r="AR185" s="123">
        <v>184</v>
      </c>
    </row>
    <row r="186" spans="1:44" ht="9">
      <c r="A186" s="69" t="s">
        <v>251</v>
      </c>
      <c r="B186" s="70" t="s">
        <v>252</v>
      </c>
      <c r="C186" s="71">
        <v>136</v>
      </c>
      <c r="D186" s="72">
        <v>177.78273627447888</v>
      </c>
      <c r="E186" s="73">
        <v>5592.476489028213</v>
      </c>
      <c r="F186" s="74">
        <v>9022.441782355541</v>
      </c>
      <c r="G186" s="75"/>
      <c r="H186" s="76"/>
      <c r="I186" s="76">
        <v>1.0287249504566922</v>
      </c>
      <c r="J186" s="76"/>
      <c r="K186" s="76">
        <v>1.0431331098967624</v>
      </c>
      <c r="L186" s="77">
        <v>1.0917606480069995</v>
      </c>
      <c r="M186" s="78">
        <v>4.49622</v>
      </c>
      <c r="N186" s="79">
        <v>12.19506</v>
      </c>
      <c r="O186" s="80">
        <v>32.473502018996776</v>
      </c>
      <c r="P186" s="78">
        <v>0</v>
      </c>
      <c r="Q186" s="79">
        <v>22.00241249760846</v>
      </c>
      <c r="R186" s="79">
        <v>39.77681021379477</v>
      </c>
      <c r="S186" s="81">
        <v>61.77922271140323</v>
      </c>
      <c r="T186" s="78">
        <v>0</v>
      </c>
      <c r="U186" s="82" t="s">
        <v>49</v>
      </c>
      <c r="V186" s="82">
        <v>60.28676976093779</v>
      </c>
      <c r="W186" s="83">
        <v>2.7400072499999997</v>
      </c>
      <c r="X186" s="82">
        <v>70.47309175431296</v>
      </c>
      <c r="Y186" s="82">
        <v>1.7717129999999999</v>
      </c>
      <c r="Z186" s="80">
        <v>130.75986151525075</v>
      </c>
      <c r="AA186" s="75">
        <v>66.67536299428257</v>
      </c>
      <c r="AB186" s="76">
        <v>33.33768149714128</v>
      </c>
      <c r="AC186" s="84">
        <v>0.26670145197713024</v>
      </c>
      <c r="AD186" s="85">
        <v>552102.0181249761</v>
      </c>
      <c r="AE186" s="86">
        <v>9.47360141586379</v>
      </c>
      <c r="AF186" s="87"/>
      <c r="AG186" s="88" t="s">
        <v>251</v>
      </c>
      <c r="AH186" s="60" t="s">
        <v>253</v>
      </c>
      <c r="AI186" s="6">
        <v>199</v>
      </c>
      <c r="AJ186" s="62">
        <v>183</v>
      </c>
      <c r="AL186" s="64" t="s">
        <v>251</v>
      </c>
      <c r="AM186" s="65" t="s">
        <v>252</v>
      </c>
      <c r="AN186" s="66">
        <v>130.75986151525075</v>
      </c>
      <c r="AO186" s="67">
        <v>552102.0181249761</v>
      </c>
      <c r="AP186" s="68">
        <v>9.47360141586379</v>
      </c>
      <c r="AQ186" s="14">
        <v>136</v>
      </c>
      <c r="AR186" s="14">
        <v>201</v>
      </c>
    </row>
    <row r="187" spans="1:44" ht="9">
      <c r="A187" s="69" t="s">
        <v>254</v>
      </c>
      <c r="B187" s="70" t="s">
        <v>252</v>
      </c>
      <c r="C187" s="71">
        <v>69</v>
      </c>
      <c r="D187" s="72">
        <v>71.90547875498261</v>
      </c>
      <c r="E187" s="73">
        <v>3032.2580645161293</v>
      </c>
      <c r="F187" s="74">
        <v>4556.451612903227</v>
      </c>
      <c r="G187" s="75"/>
      <c r="H187" s="76"/>
      <c r="I187" s="76">
        <v>1.0257427566468904</v>
      </c>
      <c r="J187" s="76"/>
      <c r="K187" s="76">
        <v>1.037175455110364</v>
      </c>
      <c r="L187" s="77">
        <v>1.0757608124245874</v>
      </c>
      <c r="M187" s="78">
        <v>0.172</v>
      </c>
      <c r="N187" s="79">
        <v>0.688</v>
      </c>
      <c r="O187" s="80">
        <v>8.909140175697896</v>
      </c>
      <c r="P187" s="78">
        <v>0</v>
      </c>
      <c r="Q187" s="79">
        <v>7.929134756371128</v>
      </c>
      <c r="R187" s="79">
        <v>0</v>
      </c>
      <c r="S187" s="81">
        <v>7.929134756371128</v>
      </c>
      <c r="T187" s="78">
        <v>0</v>
      </c>
      <c r="U187" s="82" t="s">
        <v>49</v>
      </c>
      <c r="V187" s="82">
        <v>21.725886718683878</v>
      </c>
      <c r="W187" s="83">
        <v>2.7400072500000006</v>
      </c>
      <c r="X187" s="82">
        <v>0</v>
      </c>
      <c r="Y187" s="82" t="s">
        <v>49</v>
      </c>
      <c r="Z187" s="80">
        <v>21.725886718683878</v>
      </c>
      <c r="AA187" s="75">
        <v>24.67002635883312</v>
      </c>
      <c r="AB187" s="76">
        <v>12.335013179416558</v>
      </c>
      <c r="AC187" s="84">
        <v>0.09868010543533247</v>
      </c>
      <c r="AD187" s="85">
        <v>178894.51340307196</v>
      </c>
      <c r="AE187" s="86">
        <v>4.857809511403563</v>
      </c>
      <c r="AF187" s="87"/>
      <c r="AG187" s="88" t="s">
        <v>254</v>
      </c>
      <c r="AH187" s="60" t="s">
        <v>253</v>
      </c>
      <c r="AI187" s="61">
        <v>200</v>
      </c>
      <c r="AJ187" s="62">
        <v>184</v>
      </c>
      <c r="AL187" s="64" t="s">
        <v>254</v>
      </c>
      <c r="AM187" s="65" t="s">
        <v>252</v>
      </c>
      <c r="AN187" s="66">
        <v>21.725886718683878</v>
      </c>
      <c r="AO187" s="67">
        <v>178894.51340307196</v>
      </c>
      <c r="AP187" s="68">
        <v>4.857809511403563</v>
      </c>
      <c r="AQ187" s="14">
        <v>69</v>
      </c>
      <c r="AR187" s="14">
        <v>202</v>
      </c>
    </row>
    <row r="188" spans="1:44" ht="9">
      <c r="A188" s="69" t="s">
        <v>255</v>
      </c>
      <c r="B188" s="70" t="s">
        <v>252</v>
      </c>
      <c r="C188" s="71">
        <v>63</v>
      </c>
      <c r="D188" s="72">
        <v>64.4844856934425</v>
      </c>
      <c r="E188" s="73">
        <v>4296.7032967032965</v>
      </c>
      <c r="F188" s="74">
        <v>5800.143038779395</v>
      </c>
      <c r="G188" s="75"/>
      <c r="H188" s="76"/>
      <c r="I188" s="76">
        <v>1.0247628063102705</v>
      </c>
      <c r="J188" s="76"/>
      <c r="K188" s="76">
        <v>1.0363767228977177</v>
      </c>
      <c r="L188" s="77">
        <v>1.075573691380352</v>
      </c>
      <c r="M188" s="78">
        <v>0.30625</v>
      </c>
      <c r="N188" s="79">
        <v>0.725</v>
      </c>
      <c r="O188" s="80">
        <v>8.397409298390768</v>
      </c>
      <c r="P188" s="78">
        <v>0</v>
      </c>
      <c r="Q188" s="79">
        <v>2.3194223613831055</v>
      </c>
      <c r="R188" s="79">
        <v>10.308543828369357</v>
      </c>
      <c r="S188" s="81">
        <v>12.627966189752463</v>
      </c>
      <c r="T188" s="78">
        <v>0</v>
      </c>
      <c r="U188" s="82" t="s">
        <v>49</v>
      </c>
      <c r="V188" s="82">
        <v>6.355234086001829</v>
      </c>
      <c r="W188" s="83">
        <v>2.74000725</v>
      </c>
      <c r="X188" s="82">
        <v>18.263781111791758</v>
      </c>
      <c r="Y188" s="82">
        <v>1.7717129999999999</v>
      </c>
      <c r="Z188" s="80">
        <v>24.619015197793587</v>
      </c>
      <c r="AA188" s="75">
        <v>30.89821016432582</v>
      </c>
      <c r="AB188" s="76">
        <v>15.449105082162909</v>
      </c>
      <c r="AC188" s="84">
        <v>0.12359284065730328</v>
      </c>
      <c r="AD188" s="85">
        <v>151290.2797335106</v>
      </c>
      <c r="AE188" s="86">
        <v>6.509080488491029</v>
      </c>
      <c r="AF188" s="87"/>
      <c r="AG188" s="88" t="s">
        <v>255</v>
      </c>
      <c r="AH188" s="60" t="s">
        <v>253</v>
      </c>
      <c r="AI188" s="61">
        <v>201</v>
      </c>
      <c r="AJ188" s="62">
        <v>185</v>
      </c>
      <c r="AL188" s="64" t="s">
        <v>255</v>
      </c>
      <c r="AM188" s="65" t="s">
        <v>252</v>
      </c>
      <c r="AN188" s="66">
        <v>24.619015197793587</v>
      </c>
      <c r="AO188" s="67">
        <v>151290.2797335106</v>
      </c>
      <c r="AP188" s="68">
        <v>6.509080488491029</v>
      </c>
      <c r="AQ188" s="14">
        <v>63</v>
      </c>
      <c r="AR188" s="14">
        <v>203</v>
      </c>
    </row>
    <row r="189" spans="1:44" s="117" customFormat="1" ht="9">
      <c r="A189" s="97" t="s">
        <v>253</v>
      </c>
      <c r="B189" s="98"/>
      <c r="C189" s="99">
        <f>SUM(C186:C188)</f>
        <v>268</v>
      </c>
      <c r="D189" s="100">
        <f>SUM(D186:D188)</f>
        <v>314.172700722904</v>
      </c>
      <c r="E189" s="101"/>
      <c r="F189" s="100"/>
      <c r="G189" s="101"/>
      <c r="H189" s="102"/>
      <c r="I189" s="102"/>
      <c r="J189" s="102"/>
      <c r="K189" s="102"/>
      <c r="L189" s="100"/>
      <c r="M189" s="103">
        <f aca="true" t="shared" si="19" ref="M189:Z189">SUM(M186:M188)</f>
        <v>4.97447</v>
      </c>
      <c r="N189" s="104">
        <f t="shared" si="19"/>
        <v>13.60806</v>
      </c>
      <c r="O189" s="105">
        <f t="shared" si="19"/>
        <v>49.78005149308544</v>
      </c>
      <c r="P189" s="103">
        <f t="shared" si="19"/>
        <v>0</v>
      </c>
      <c r="Q189" s="104">
        <f t="shared" si="19"/>
        <v>32.25096961536269</v>
      </c>
      <c r="R189" s="104">
        <f t="shared" si="19"/>
        <v>50.08535404216413</v>
      </c>
      <c r="S189" s="106">
        <f t="shared" si="19"/>
        <v>82.33632365752683</v>
      </c>
      <c r="T189" s="103">
        <f t="shared" si="19"/>
        <v>0</v>
      </c>
      <c r="U189" s="104">
        <f t="shared" si="19"/>
        <v>0</v>
      </c>
      <c r="V189" s="104">
        <f t="shared" si="19"/>
        <v>88.3678905656235</v>
      </c>
      <c r="W189" s="107">
        <f t="shared" si="19"/>
        <v>8.22002175</v>
      </c>
      <c r="X189" s="104">
        <f t="shared" si="19"/>
        <v>88.73687286610472</v>
      </c>
      <c r="Y189" s="104">
        <f t="shared" si="19"/>
        <v>3.5434259999999997</v>
      </c>
      <c r="Z189" s="105">
        <f t="shared" si="19"/>
        <v>177.1047634317282</v>
      </c>
      <c r="AA189" s="108">
        <f>Z189*1000000/((C189+D189)/4)/1000/25</f>
        <v>48.67415135386763</v>
      </c>
      <c r="AB189" s="109">
        <f>Z189*1000000/((C189+D189)/2)/1000/25</f>
        <v>24.337075676933814</v>
      </c>
      <c r="AC189" s="110">
        <f>AA189/250</f>
        <v>0.19469660541547051</v>
      </c>
      <c r="AD189" s="111">
        <v>882286.8112615586</v>
      </c>
      <c r="AE189" s="112">
        <v>8.029351053247222</v>
      </c>
      <c r="AF189" s="113"/>
      <c r="AG189" s="114" t="s">
        <v>253</v>
      </c>
      <c r="AH189" s="114" t="s">
        <v>253</v>
      </c>
      <c r="AI189" s="115">
        <v>202</v>
      </c>
      <c r="AJ189" s="116">
        <v>186</v>
      </c>
      <c r="AL189" s="118"/>
      <c r="AM189" s="119"/>
      <c r="AN189" s="120">
        <v>177.1047634317282</v>
      </c>
      <c r="AO189" s="121">
        <v>882286.8112615586</v>
      </c>
      <c r="AP189" s="122">
        <v>8.029351053247222</v>
      </c>
      <c r="AQ189" s="123"/>
      <c r="AR189" s="123">
        <v>204</v>
      </c>
    </row>
    <row r="190" spans="1:44" ht="9">
      <c r="A190" s="69" t="s">
        <v>256</v>
      </c>
      <c r="B190" s="70" t="s">
        <v>257</v>
      </c>
      <c r="C190" s="71">
        <v>2076</v>
      </c>
      <c r="D190" s="72">
        <v>2436.7558525260724</v>
      </c>
      <c r="E190" s="73">
        <v>7331.586402266289</v>
      </c>
      <c r="F190" s="74">
        <v>10117.979434948298</v>
      </c>
      <c r="G190" s="75">
        <v>1.07</v>
      </c>
      <c r="H190" s="76">
        <v>1.2</v>
      </c>
      <c r="I190" s="76">
        <v>1.24</v>
      </c>
      <c r="J190" s="76">
        <v>1.35</v>
      </c>
      <c r="K190" s="76">
        <v>1.37</v>
      </c>
      <c r="L190" s="77">
        <v>1.747748251748252</v>
      </c>
      <c r="M190" s="78">
        <v>101.69818000000001</v>
      </c>
      <c r="N190" s="79">
        <v>344.0506342307693</v>
      </c>
      <c r="O190" s="80">
        <v>416.9</v>
      </c>
      <c r="P190" s="78">
        <v>269.389687518806</v>
      </c>
      <c r="Q190" s="79">
        <v>4.255548763576327</v>
      </c>
      <c r="R190" s="79">
        <v>129.35476371761763</v>
      </c>
      <c r="S190" s="81">
        <v>403</v>
      </c>
      <c r="T190" s="78">
        <v>1565.9512832242483</v>
      </c>
      <c r="U190" s="82">
        <v>5.8129592771250005</v>
      </c>
      <c r="V190" s="82">
        <v>12.536479491940197</v>
      </c>
      <c r="W190" s="83">
        <v>2.9459137207499997</v>
      </c>
      <c r="X190" s="82">
        <v>246.40193274817537</v>
      </c>
      <c r="Y190" s="82">
        <v>1.9048539509999998</v>
      </c>
      <c r="Z190" s="80">
        <v>1824.8896954643637</v>
      </c>
      <c r="AA190" s="75">
        <v>64.70156170998202</v>
      </c>
      <c r="AB190" s="76">
        <v>32.350780854991015</v>
      </c>
      <c r="AC190" s="84">
        <v>0.25880624683992814</v>
      </c>
      <c r="AD190" s="85">
        <v>125495309.14938572</v>
      </c>
      <c r="AE190" s="86">
        <v>0.5816598908225555</v>
      </c>
      <c r="AF190" s="87"/>
      <c r="AG190" s="88" t="s">
        <v>256</v>
      </c>
      <c r="AH190" s="60" t="s">
        <v>258</v>
      </c>
      <c r="AI190" s="6">
        <v>191</v>
      </c>
      <c r="AJ190" s="62">
        <v>187</v>
      </c>
      <c r="AL190" s="64" t="s">
        <v>256</v>
      </c>
      <c r="AM190" s="65" t="s">
        <v>257</v>
      </c>
      <c r="AN190" s="66">
        <v>1824.8896954643637</v>
      </c>
      <c r="AO190" s="67">
        <v>125495309.14938572</v>
      </c>
      <c r="AP190" s="68">
        <v>0.5816598908225555</v>
      </c>
      <c r="AQ190" s="14">
        <v>2076</v>
      </c>
      <c r="AR190" s="14">
        <v>193</v>
      </c>
    </row>
    <row r="191" spans="1:44" ht="9">
      <c r="A191" s="69" t="s">
        <v>259</v>
      </c>
      <c r="B191" s="70" t="s">
        <v>257</v>
      </c>
      <c r="C191" s="71">
        <v>175</v>
      </c>
      <c r="D191" s="72">
        <v>205.41053670137893</v>
      </c>
      <c r="E191" s="73">
        <v>4955.242966751918</v>
      </c>
      <c r="F191" s="74">
        <v>5647.937979539645</v>
      </c>
      <c r="G191" s="75"/>
      <c r="H191" s="76"/>
      <c r="I191" s="76">
        <v>1.0300638117645775</v>
      </c>
      <c r="J191" s="76"/>
      <c r="K191" s="76">
        <v>1.0453468208510484</v>
      </c>
      <c r="L191" s="77">
        <v>1.0959569901781996</v>
      </c>
      <c r="M191" s="78">
        <v>1.62116</v>
      </c>
      <c r="N191" s="79">
        <v>4.743986666666666</v>
      </c>
      <c r="O191" s="80">
        <v>24.132086039368026</v>
      </c>
      <c r="P191" s="78">
        <v>13.911596624877465</v>
      </c>
      <c r="Q191" s="79">
        <v>0</v>
      </c>
      <c r="R191" s="79">
        <v>28.641090138115644</v>
      </c>
      <c r="S191" s="81">
        <v>42.552686762993105</v>
      </c>
      <c r="T191" s="78">
        <v>64.2341194330214</v>
      </c>
      <c r="U191" s="82">
        <v>4.6173075</v>
      </c>
      <c r="V191" s="82">
        <v>0</v>
      </c>
      <c r="W191" s="83" t="s">
        <v>49</v>
      </c>
      <c r="X191" s="82">
        <v>47.235578970161654</v>
      </c>
      <c r="Y191" s="82">
        <v>1.6492241999999997</v>
      </c>
      <c r="Z191" s="80">
        <v>111.46969840318306</v>
      </c>
      <c r="AA191" s="75">
        <v>46.8839583129366</v>
      </c>
      <c r="AB191" s="76">
        <v>23.4419791564683</v>
      </c>
      <c r="AC191" s="84">
        <v>0.1875358332517464</v>
      </c>
      <c r="AD191" s="85">
        <v>943018.4224317374</v>
      </c>
      <c r="AE191" s="86">
        <v>4.72820872855226</v>
      </c>
      <c r="AF191" s="87"/>
      <c r="AG191" s="88" t="s">
        <v>259</v>
      </c>
      <c r="AH191" s="60" t="s">
        <v>258</v>
      </c>
      <c r="AI191" s="61">
        <v>192</v>
      </c>
      <c r="AJ191" s="62">
        <v>188</v>
      </c>
      <c r="AL191" s="64" t="s">
        <v>260</v>
      </c>
      <c r="AM191" s="65" t="s">
        <v>257</v>
      </c>
      <c r="AN191" s="66">
        <v>111.46969840318306</v>
      </c>
      <c r="AO191" s="67">
        <v>943018.4224317374</v>
      </c>
      <c r="AP191" s="68">
        <v>4.72820872855226</v>
      </c>
      <c r="AQ191" s="14">
        <v>175</v>
      </c>
      <c r="AR191" s="14">
        <v>194</v>
      </c>
    </row>
    <row r="192" spans="1:44" ht="9">
      <c r="A192" s="69" t="s">
        <v>261</v>
      </c>
      <c r="B192" s="70" t="s">
        <v>257</v>
      </c>
      <c r="C192" s="71">
        <v>121</v>
      </c>
      <c r="D192" s="72">
        <v>167.16205605355725</v>
      </c>
      <c r="E192" s="73">
        <v>5657.563025210084</v>
      </c>
      <c r="F192" s="74">
        <v>10855.750215734239</v>
      </c>
      <c r="G192" s="75"/>
      <c r="H192" s="76"/>
      <c r="I192" s="76">
        <v>1.0262921598080432</v>
      </c>
      <c r="J192" s="76"/>
      <c r="K192" s="76">
        <v>1.0421070409903395</v>
      </c>
      <c r="L192" s="77">
        <v>1.1345306565391302</v>
      </c>
      <c r="M192" s="78">
        <v>0</v>
      </c>
      <c r="N192" s="79">
        <v>0</v>
      </c>
      <c r="O192" s="80">
        <v>21.451272990165847</v>
      </c>
      <c r="P192" s="78">
        <v>7.604821198544715</v>
      </c>
      <c r="Q192" s="79">
        <v>13.76723490413629</v>
      </c>
      <c r="R192" s="79">
        <v>0</v>
      </c>
      <c r="S192" s="81">
        <v>21.372056102681004</v>
      </c>
      <c r="T192" s="78">
        <v>35.1137979561995</v>
      </c>
      <c r="U192" s="82">
        <v>4.617307499999999</v>
      </c>
      <c r="V192" s="82">
        <v>35.114360347085196</v>
      </c>
      <c r="W192" s="83">
        <v>2.5505746499999997</v>
      </c>
      <c r="X192" s="82">
        <v>0</v>
      </c>
      <c r="Y192" s="82" t="s">
        <v>49</v>
      </c>
      <c r="Z192" s="80">
        <v>70.22815830328469</v>
      </c>
      <c r="AA192" s="75">
        <v>38.993701955114986</v>
      </c>
      <c r="AB192" s="76">
        <v>19.496850977557493</v>
      </c>
      <c r="AC192" s="84">
        <v>0.15597480782045994</v>
      </c>
      <c r="AD192" s="85">
        <v>1057735.8934949494</v>
      </c>
      <c r="AE192" s="86">
        <v>2.6557918185507816</v>
      </c>
      <c r="AF192" s="87"/>
      <c r="AG192" s="88" t="s">
        <v>261</v>
      </c>
      <c r="AH192" s="60" t="s">
        <v>258</v>
      </c>
      <c r="AI192" s="61">
        <v>193</v>
      </c>
      <c r="AJ192" s="62">
        <v>189</v>
      </c>
      <c r="AL192" s="64" t="s">
        <v>261</v>
      </c>
      <c r="AM192" s="65" t="s">
        <v>257</v>
      </c>
      <c r="AN192" s="66">
        <v>70.22815830328469</v>
      </c>
      <c r="AO192" s="67">
        <v>1057735.8934949494</v>
      </c>
      <c r="AP192" s="68">
        <v>2.6557918185507816</v>
      </c>
      <c r="AQ192" s="14">
        <v>121</v>
      </c>
      <c r="AR192" s="96">
        <v>195</v>
      </c>
    </row>
    <row r="193" spans="1:44" ht="9">
      <c r="A193" s="69" t="s">
        <v>262</v>
      </c>
      <c r="B193" s="70" t="s">
        <v>257</v>
      </c>
      <c r="C193" s="71">
        <v>119</v>
      </c>
      <c r="D193" s="89">
        <v>216.875</v>
      </c>
      <c r="E193" s="73">
        <v>5813.311688311688</v>
      </c>
      <c r="F193" s="90">
        <v>5618.297230113638</v>
      </c>
      <c r="G193" s="75"/>
      <c r="H193" s="91"/>
      <c r="I193" s="91">
        <v>1.0269988580219815</v>
      </c>
      <c r="J193" s="91"/>
      <c r="K193" s="91">
        <v>1.0419607042695191</v>
      </c>
      <c r="L193" s="92">
        <v>1.0924569353549587</v>
      </c>
      <c r="M193" s="78">
        <v>7.246549999999999</v>
      </c>
      <c r="N193" s="93">
        <v>21.53705588235294</v>
      </c>
      <c r="O193" s="94">
        <v>36.42117843421997</v>
      </c>
      <c r="P193" s="78">
        <v>18.000339025315768</v>
      </c>
      <c r="Q193" s="93">
        <v>0</v>
      </c>
      <c r="R193" s="93">
        <v>31.018039721382706</v>
      </c>
      <c r="S193" s="95">
        <v>49.018378746698474</v>
      </c>
      <c r="T193" s="78">
        <v>83.11310038413318</v>
      </c>
      <c r="U193" s="83">
        <v>4.6173075</v>
      </c>
      <c r="V193" s="83">
        <v>0</v>
      </c>
      <c r="W193" s="83" t="s">
        <v>49</v>
      </c>
      <c r="X193" s="83">
        <v>51.15570174506562</v>
      </c>
      <c r="Y193" s="83">
        <v>1.6492242000000001</v>
      </c>
      <c r="Z193" s="94">
        <v>134.2688021291988</v>
      </c>
      <c r="AA193" s="75">
        <v>63.9613199573407</v>
      </c>
      <c r="AB193" s="91">
        <v>31.980659978670346</v>
      </c>
      <c r="AC193" s="87">
        <v>0.2558452798293628</v>
      </c>
      <c r="AD193" s="85">
        <v>898636.9293270883</v>
      </c>
      <c r="AE193" s="86">
        <v>5.9765539450839675</v>
      </c>
      <c r="AF193" s="87"/>
      <c r="AG193" s="88" t="s">
        <v>262</v>
      </c>
      <c r="AH193" s="60" t="s">
        <v>258</v>
      </c>
      <c r="AI193" s="6">
        <v>194</v>
      </c>
      <c r="AJ193" s="62">
        <v>190</v>
      </c>
      <c r="AL193" s="64" t="s">
        <v>262</v>
      </c>
      <c r="AM193" s="65" t="s">
        <v>257</v>
      </c>
      <c r="AN193" s="66">
        <v>134.2688021291988</v>
      </c>
      <c r="AO193" s="67">
        <v>898636.9293270883</v>
      </c>
      <c r="AP193" s="68">
        <v>5.9765539450839675</v>
      </c>
      <c r="AQ193" s="14">
        <v>119</v>
      </c>
      <c r="AR193" s="14">
        <v>196</v>
      </c>
    </row>
    <row r="194" spans="1:44" ht="9">
      <c r="A194" s="69" t="s">
        <v>263</v>
      </c>
      <c r="B194" s="70" t="s">
        <v>257</v>
      </c>
      <c r="C194" s="71">
        <v>75</v>
      </c>
      <c r="D194" s="72">
        <v>107.4</v>
      </c>
      <c r="E194" s="73">
        <v>4965.6357388316155</v>
      </c>
      <c r="F194" s="74">
        <v>11599.656357388303</v>
      </c>
      <c r="G194" s="75"/>
      <c r="H194" s="76"/>
      <c r="I194" s="76">
        <v>1.0254909714522962</v>
      </c>
      <c r="J194" s="76"/>
      <c r="K194" s="76">
        <v>1.0379075456368487</v>
      </c>
      <c r="L194" s="77">
        <v>1.0968671697221182</v>
      </c>
      <c r="M194" s="78">
        <v>0.5379</v>
      </c>
      <c r="N194" s="79">
        <v>1.0758</v>
      </c>
      <c r="O194" s="80">
        <v>14.65614246883704</v>
      </c>
      <c r="P194" s="78">
        <v>0</v>
      </c>
      <c r="Q194" s="79">
        <v>0</v>
      </c>
      <c r="R194" s="79">
        <v>26.08793359452993</v>
      </c>
      <c r="S194" s="81">
        <v>26.08793359452993</v>
      </c>
      <c r="T194" s="78">
        <v>0</v>
      </c>
      <c r="U194" s="82" t="s">
        <v>49</v>
      </c>
      <c r="V194" s="82">
        <v>0</v>
      </c>
      <c r="W194" s="83" t="s">
        <v>49</v>
      </c>
      <c r="X194" s="82">
        <v>43.02485141209175</v>
      </c>
      <c r="Y194" s="82">
        <v>1.6492242000000001</v>
      </c>
      <c r="Z194" s="80">
        <v>43.02485141209175</v>
      </c>
      <c r="AA194" s="75">
        <v>37.74109772990505</v>
      </c>
      <c r="AB194" s="76">
        <v>18.87054886495252</v>
      </c>
      <c r="AC194" s="84">
        <v>0.15096439091962016</v>
      </c>
      <c r="AD194" s="85">
        <v>646970.7091223864</v>
      </c>
      <c r="AE194" s="86">
        <v>2.6600803285487107</v>
      </c>
      <c r="AF194" s="87"/>
      <c r="AG194" s="88" t="s">
        <v>263</v>
      </c>
      <c r="AH194" s="60" t="s">
        <v>258</v>
      </c>
      <c r="AI194" s="6">
        <v>195</v>
      </c>
      <c r="AJ194" s="62">
        <v>191</v>
      </c>
      <c r="AL194" s="64" t="s">
        <v>263</v>
      </c>
      <c r="AM194" s="65" t="s">
        <v>257</v>
      </c>
      <c r="AN194" s="66">
        <v>43.02485141209175</v>
      </c>
      <c r="AO194" s="67">
        <v>646970.7091223864</v>
      </c>
      <c r="AP194" s="68">
        <v>2.6600803285487107</v>
      </c>
      <c r="AQ194" s="14">
        <v>75</v>
      </c>
      <c r="AR194" s="14">
        <v>197</v>
      </c>
    </row>
    <row r="195" spans="1:44" ht="9">
      <c r="A195" s="69" t="s">
        <v>264</v>
      </c>
      <c r="B195" s="70" t="s">
        <v>257</v>
      </c>
      <c r="C195" s="71">
        <v>65</v>
      </c>
      <c r="D195" s="72">
        <v>93.08</v>
      </c>
      <c r="E195" s="73">
        <v>3854.6365914786966</v>
      </c>
      <c r="F195" s="74">
        <v>6739.035087719327</v>
      </c>
      <c r="G195" s="75"/>
      <c r="H195" s="76"/>
      <c r="I195" s="76">
        <v>1.0245660673733326</v>
      </c>
      <c r="J195" s="76"/>
      <c r="K195" s="76">
        <v>1.0366511202296838</v>
      </c>
      <c r="L195" s="77">
        <v>1.0779688737162938</v>
      </c>
      <c r="M195" s="78">
        <v>3.09969</v>
      </c>
      <c r="N195" s="79">
        <v>12.39876</v>
      </c>
      <c r="O195" s="80">
        <v>21.811370360126496</v>
      </c>
      <c r="P195" s="78">
        <v>0</v>
      </c>
      <c r="Q195" s="79">
        <v>19.412119620512584</v>
      </c>
      <c r="R195" s="79">
        <v>0</v>
      </c>
      <c r="S195" s="81">
        <v>19.412119620512584</v>
      </c>
      <c r="T195" s="78">
        <v>0</v>
      </c>
      <c r="U195" s="82" t="s">
        <v>49</v>
      </c>
      <c r="V195" s="82">
        <v>49.51206020684701</v>
      </c>
      <c r="W195" s="83">
        <v>2.5505746499999997</v>
      </c>
      <c r="X195" s="82">
        <v>0</v>
      </c>
      <c r="Y195" s="82" t="s">
        <v>49</v>
      </c>
      <c r="Z195" s="80">
        <v>49.51206020684701</v>
      </c>
      <c r="AA195" s="75">
        <v>50.11342126199091</v>
      </c>
      <c r="AB195" s="76">
        <v>25.056710630995454</v>
      </c>
      <c r="AC195" s="84">
        <v>0.20045368504796363</v>
      </c>
      <c r="AD195" s="85">
        <v>346067.8423346762</v>
      </c>
      <c r="AE195" s="86">
        <v>5.722815488757809</v>
      </c>
      <c r="AF195" s="87"/>
      <c r="AG195" s="88" t="s">
        <v>264</v>
      </c>
      <c r="AH195" s="60" t="s">
        <v>258</v>
      </c>
      <c r="AI195" s="61">
        <v>196</v>
      </c>
      <c r="AJ195" s="62">
        <v>192</v>
      </c>
      <c r="AL195" s="64" t="s">
        <v>264</v>
      </c>
      <c r="AM195" s="65" t="s">
        <v>257</v>
      </c>
      <c r="AN195" s="66">
        <v>49.51206020684701</v>
      </c>
      <c r="AO195" s="67">
        <v>346067.8423346762</v>
      </c>
      <c r="AP195" s="68">
        <v>5.722815488757809</v>
      </c>
      <c r="AQ195" s="14">
        <v>65</v>
      </c>
      <c r="AR195" s="14">
        <v>198</v>
      </c>
    </row>
    <row r="196" spans="1:44" ht="9">
      <c r="A196" s="69" t="s">
        <v>265</v>
      </c>
      <c r="B196" s="70" t="s">
        <v>257</v>
      </c>
      <c r="C196" s="71">
        <v>58</v>
      </c>
      <c r="D196" s="72">
        <v>72.14612385625249</v>
      </c>
      <c r="E196" s="73">
        <v>3189.6162528216705</v>
      </c>
      <c r="F196" s="74">
        <v>5517.071106094809</v>
      </c>
      <c r="G196" s="75"/>
      <c r="H196" s="76"/>
      <c r="I196" s="76">
        <v>1.0234721380325689</v>
      </c>
      <c r="J196" s="76"/>
      <c r="K196" s="76">
        <v>1.0356506896325977</v>
      </c>
      <c r="L196" s="77">
        <v>1.075899361105864</v>
      </c>
      <c r="M196" s="78">
        <v>0.83031</v>
      </c>
      <c r="N196" s="79">
        <v>1.66062</v>
      </c>
      <c r="O196" s="80">
        <v>10.310514503836725</v>
      </c>
      <c r="P196" s="78">
        <v>0</v>
      </c>
      <c r="Q196" s="79">
        <v>0</v>
      </c>
      <c r="R196" s="79">
        <v>18.35271581682937</v>
      </c>
      <c r="S196" s="81">
        <v>18.35271581682937</v>
      </c>
      <c r="T196" s="78">
        <v>0</v>
      </c>
      <c r="U196" s="82" t="s">
        <v>49</v>
      </c>
      <c r="V196" s="82">
        <v>0</v>
      </c>
      <c r="W196" s="83" t="s">
        <v>49</v>
      </c>
      <c r="X196" s="82">
        <v>30.267743060837763</v>
      </c>
      <c r="Y196" s="82">
        <v>1.6492242</v>
      </c>
      <c r="Z196" s="80">
        <v>30.267743060837763</v>
      </c>
      <c r="AA196" s="75">
        <v>37.21078082266207</v>
      </c>
      <c r="AB196" s="76">
        <v>18.605390411331037</v>
      </c>
      <c r="AC196" s="84">
        <v>0.1488431232906483</v>
      </c>
      <c r="AD196" s="85">
        <v>208036.85602995954</v>
      </c>
      <c r="AE196" s="86">
        <v>5.819688614497977</v>
      </c>
      <c r="AF196" s="87"/>
      <c r="AG196" s="88" t="s">
        <v>265</v>
      </c>
      <c r="AH196" s="60" t="s">
        <v>258</v>
      </c>
      <c r="AI196" s="61">
        <v>197</v>
      </c>
      <c r="AJ196" s="62">
        <v>193</v>
      </c>
      <c r="AL196" s="64" t="s">
        <v>265</v>
      </c>
      <c r="AM196" s="65" t="s">
        <v>257</v>
      </c>
      <c r="AN196" s="66">
        <v>30.267743060837763</v>
      </c>
      <c r="AO196" s="67">
        <v>208036.85602995954</v>
      </c>
      <c r="AP196" s="68">
        <v>5.819688614497977</v>
      </c>
      <c r="AQ196" s="14">
        <v>58</v>
      </c>
      <c r="AR196" s="14">
        <v>199</v>
      </c>
    </row>
    <row r="197" spans="1:44" s="117" customFormat="1" ht="9">
      <c r="A197" s="97" t="s">
        <v>258</v>
      </c>
      <c r="B197" s="98"/>
      <c r="C197" s="99">
        <f>SUM(C190:C196)</f>
        <v>2689</v>
      </c>
      <c r="D197" s="100">
        <f>SUM(D190:D196)</f>
        <v>3298.829569137261</v>
      </c>
      <c r="E197" s="101"/>
      <c r="F197" s="100"/>
      <c r="G197" s="101"/>
      <c r="H197" s="102"/>
      <c r="I197" s="102"/>
      <c r="J197" s="102"/>
      <c r="K197" s="102"/>
      <c r="L197" s="100"/>
      <c r="M197" s="103">
        <f aca="true" t="shared" si="20" ref="M197:Z197">SUM(M190:M196)</f>
        <v>115.03379</v>
      </c>
      <c r="N197" s="104">
        <f t="shared" si="20"/>
        <v>385.4668567797889</v>
      </c>
      <c r="O197" s="105">
        <f t="shared" si="20"/>
        <v>545.6825647965542</v>
      </c>
      <c r="P197" s="103">
        <f t="shared" si="20"/>
        <v>308.90644436754394</v>
      </c>
      <c r="Q197" s="104">
        <f t="shared" si="20"/>
        <v>37.4349032882252</v>
      </c>
      <c r="R197" s="104">
        <f t="shared" si="20"/>
        <v>233.4545429884753</v>
      </c>
      <c r="S197" s="106">
        <f t="shared" si="20"/>
        <v>579.7958906442444</v>
      </c>
      <c r="T197" s="103">
        <f t="shared" si="20"/>
        <v>1748.4123009976022</v>
      </c>
      <c r="U197" s="104">
        <f t="shared" si="20"/>
        <v>19.664881777125</v>
      </c>
      <c r="V197" s="104">
        <f t="shared" si="20"/>
        <v>97.1629000458724</v>
      </c>
      <c r="W197" s="107">
        <f t="shared" si="20"/>
        <v>8.047063020749999</v>
      </c>
      <c r="X197" s="104">
        <f t="shared" si="20"/>
        <v>418.0858079363322</v>
      </c>
      <c r="Y197" s="104">
        <f t="shared" si="20"/>
        <v>8.501750751</v>
      </c>
      <c r="Z197" s="105">
        <f t="shared" si="20"/>
        <v>2263.661008979807</v>
      </c>
      <c r="AA197" s="108">
        <f>Z197*1000000/((C197+D197)/4)/1000/25</f>
        <v>60.48698568569206</v>
      </c>
      <c r="AB197" s="109">
        <f>Z197*1000000/((C197+D197)/2)/1000/25</f>
        <v>30.24349284284603</v>
      </c>
      <c r="AC197" s="110">
        <f>AA197/250</f>
        <v>0.24194794274276823</v>
      </c>
      <c r="AD197" s="111">
        <v>129595775.80212651</v>
      </c>
      <c r="AE197" s="112">
        <v>0.6986835782166484</v>
      </c>
      <c r="AF197" s="113"/>
      <c r="AG197" s="114" t="s">
        <v>258</v>
      </c>
      <c r="AH197" s="114" t="s">
        <v>258</v>
      </c>
      <c r="AI197" s="115">
        <v>198</v>
      </c>
      <c r="AJ197" s="116">
        <v>194</v>
      </c>
      <c r="AL197" s="118"/>
      <c r="AM197" s="119"/>
      <c r="AN197" s="120">
        <v>2263.661008979807</v>
      </c>
      <c r="AO197" s="121">
        <v>129595775.80212651</v>
      </c>
      <c r="AP197" s="122">
        <v>0.6986835782166484</v>
      </c>
      <c r="AQ197" s="123"/>
      <c r="AR197" s="130">
        <v>200</v>
      </c>
    </row>
    <row r="198" spans="1:44" ht="9">
      <c r="A198" s="69" t="s">
        <v>266</v>
      </c>
      <c r="B198" s="70" t="s">
        <v>267</v>
      </c>
      <c r="C198" s="71">
        <v>3988</v>
      </c>
      <c r="D198" s="72">
        <v>4636.258404534097</v>
      </c>
      <c r="E198" s="73">
        <v>5554.601456038828</v>
      </c>
      <c r="F198" s="74">
        <v>3098.3121883278945</v>
      </c>
      <c r="G198" s="75">
        <v>1.1</v>
      </c>
      <c r="H198" s="76">
        <v>1.26</v>
      </c>
      <c r="I198" s="76">
        <v>1.25</v>
      </c>
      <c r="J198" s="76">
        <v>1.35</v>
      </c>
      <c r="K198" s="76">
        <v>1.34</v>
      </c>
      <c r="L198" s="77">
        <v>1.618561872909698</v>
      </c>
      <c r="M198" s="78">
        <v>333.8529970000001</v>
      </c>
      <c r="N198" s="79">
        <v>1098.8947793019324</v>
      </c>
      <c r="O198" s="80">
        <v>989.7616298132411</v>
      </c>
      <c r="P198" s="78">
        <v>597.1945910650653</v>
      </c>
      <c r="Q198" s="79">
        <v>334.9030252866645</v>
      </c>
      <c r="R198" s="79">
        <v>560.5709233439638</v>
      </c>
      <c r="S198" s="81">
        <v>1492.6685396956937</v>
      </c>
      <c r="T198" s="78">
        <v>13530.66726947776</v>
      </c>
      <c r="U198" s="82">
        <v>22.657049263199998</v>
      </c>
      <c r="V198" s="82">
        <v>3112.1908765006883</v>
      </c>
      <c r="W198" s="83">
        <v>9.292812072499999</v>
      </c>
      <c r="X198" s="82">
        <v>3679.385720161959</v>
      </c>
      <c r="Y198" s="82">
        <v>6.563639972999998</v>
      </c>
      <c r="Z198" s="80">
        <v>20322.243866140405</v>
      </c>
      <c r="AA198" s="75">
        <v>377.02476735541666</v>
      </c>
      <c r="AB198" s="76">
        <v>188.5123836777083</v>
      </c>
      <c r="AC198" s="84">
        <v>1.5080990694216665</v>
      </c>
      <c r="AD198" s="85">
        <v>178082712.95660186</v>
      </c>
      <c r="AE198" s="86">
        <v>4.564675263250929</v>
      </c>
      <c r="AF198" s="87"/>
      <c r="AG198" s="88" t="s">
        <v>266</v>
      </c>
      <c r="AH198" s="60" t="s">
        <v>268</v>
      </c>
      <c r="AI198" s="6">
        <v>183</v>
      </c>
      <c r="AJ198" s="62">
        <v>195</v>
      </c>
      <c r="AL198" s="64" t="s">
        <v>266</v>
      </c>
      <c r="AM198" s="65" t="s">
        <v>267</v>
      </c>
      <c r="AN198" s="66">
        <v>20322.243866140405</v>
      </c>
      <c r="AO198" s="67">
        <v>178082712.95660186</v>
      </c>
      <c r="AP198" s="68">
        <v>4.564675263250929</v>
      </c>
      <c r="AQ198" s="14">
        <v>3988</v>
      </c>
      <c r="AR198" s="96">
        <v>185</v>
      </c>
    </row>
    <row r="199" spans="1:44" ht="9">
      <c r="A199" s="69" t="s">
        <v>269</v>
      </c>
      <c r="B199" s="70" t="s">
        <v>267</v>
      </c>
      <c r="C199" s="71">
        <v>589</v>
      </c>
      <c r="D199" s="72">
        <v>619.7648629851972</v>
      </c>
      <c r="E199" s="73">
        <v>4340.353050480025</v>
      </c>
      <c r="F199" s="74">
        <v>3015.3076271251775</v>
      </c>
      <c r="G199" s="75">
        <v>1.05</v>
      </c>
      <c r="H199" s="76">
        <v>1.06</v>
      </c>
      <c r="I199" s="76">
        <v>1.06</v>
      </c>
      <c r="J199" s="76">
        <v>1.07</v>
      </c>
      <c r="K199" s="76">
        <v>1.06</v>
      </c>
      <c r="L199" s="77">
        <v>1.0844755244755246</v>
      </c>
      <c r="M199" s="78">
        <v>17.824815</v>
      </c>
      <c r="N199" s="79">
        <v>64.72200085106383</v>
      </c>
      <c r="O199" s="80">
        <v>82.10273858118937</v>
      </c>
      <c r="P199" s="78">
        <v>41.909437625372384</v>
      </c>
      <c r="Q199" s="79">
        <v>108.07537197822465</v>
      </c>
      <c r="R199" s="79">
        <v>53.06709918311186</v>
      </c>
      <c r="S199" s="81">
        <v>203.05190878670888</v>
      </c>
      <c r="T199" s="78">
        <v>245.41094132329042</v>
      </c>
      <c r="U199" s="82">
        <v>5.855744081250001</v>
      </c>
      <c r="V199" s="82">
        <v>349.5892485940669</v>
      </c>
      <c r="W199" s="83">
        <v>3.2346800403750002</v>
      </c>
      <c r="X199" s="82">
        <v>110.993702048839</v>
      </c>
      <c r="Y199" s="82">
        <v>2.0915728154999997</v>
      </c>
      <c r="Z199" s="80">
        <v>705.9938919661963</v>
      </c>
      <c r="AA199" s="75">
        <v>93.4499555485298</v>
      </c>
      <c r="AB199" s="76">
        <v>46.72497777426491</v>
      </c>
      <c r="AC199" s="84">
        <v>0.3737998221941193</v>
      </c>
      <c r="AD199" s="85">
        <v>1090013.7083153967</v>
      </c>
      <c r="AE199" s="86">
        <v>25.907706906082918</v>
      </c>
      <c r="AF199" s="87"/>
      <c r="AG199" s="88" t="s">
        <v>269</v>
      </c>
      <c r="AH199" s="60" t="s">
        <v>268</v>
      </c>
      <c r="AI199" s="61">
        <v>184</v>
      </c>
      <c r="AJ199" s="62">
        <v>196</v>
      </c>
      <c r="AL199" s="64" t="s">
        <v>269</v>
      </c>
      <c r="AM199" s="65" t="s">
        <v>267</v>
      </c>
      <c r="AN199" s="66">
        <v>705.9938919661963</v>
      </c>
      <c r="AO199" s="67">
        <v>1090013.7083153967</v>
      </c>
      <c r="AP199" s="68">
        <v>25.907706906082918</v>
      </c>
      <c r="AQ199" s="14">
        <v>589</v>
      </c>
      <c r="AR199" s="14">
        <v>186</v>
      </c>
    </row>
    <row r="200" spans="1:44" ht="9">
      <c r="A200" s="69" t="s">
        <v>270</v>
      </c>
      <c r="B200" s="70" t="s">
        <v>267</v>
      </c>
      <c r="C200" s="71">
        <v>435</v>
      </c>
      <c r="D200" s="72">
        <v>530.0186324074599</v>
      </c>
      <c r="E200" s="73">
        <v>4739.714867617108</v>
      </c>
      <c r="F200" s="74">
        <v>3566.1245008529513</v>
      </c>
      <c r="G200" s="75"/>
      <c r="H200" s="76"/>
      <c r="I200" s="76">
        <v>1.0351817870535887</v>
      </c>
      <c r="J200" s="76"/>
      <c r="K200" s="76">
        <v>1.0533415381529587</v>
      </c>
      <c r="L200" s="77">
        <v>1.114630698113333</v>
      </c>
      <c r="M200" s="78">
        <v>2.4935899999999998</v>
      </c>
      <c r="N200" s="79">
        <v>11.987725376344086</v>
      </c>
      <c r="O200" s="80">
        <v>54.99915623135553</v>
      </c>
      <c r="P200" s="78">
        <v>89.28006331051438</v>
      </c>
      <c r="Q200" s="79">
        <v>7.89059424329936</v>
      </c>
      <c r="R200" s="79">
        <v>5.5648630140060815</v>
      </c>
      <c r="S200" s="81">
        <v>102.73552056781982</v>
      </c>
      <c r="T200" s="78">
        <v>474.19610186319255</v>
      </c>
      <c r="U200" s="82">
        <v>5.311332499999999</v>
      </c>
      <c r="V200" s="82">
        <v>23.150610163717293</v>
      </c>
      <c r="W200" s="83">
        <v>2.93395015</v>
      </c>
      <c r="X200" s="82">
        <v>10.55720290437779</v>
      </c>
      <c r="Y200" s="82">
        <v>1.8971181999999998</v>
      </c>
      <c r="Z200" s="80">
        <v>507.90391493128766</v>
      </c>
      <c r="AA200" s="75">
        <v>84.2104221203199</v>
      </c>
      <c r="AB200" s="76">
        <v>42.10521106015995</v>
      </c>
      <c r="AC200" s="84">
        <v>0.3368416884812796</v>
      </c>
      <c r="AD200" s="85">
        <v>2285404.955310056</v>
      </c>
      <c r="AE200" s="86">
        <v>8.88952154848866</v>
      </c>
      <c r="AF200" s="87"/>
      <c r="AG200" s="88" t="s">
        <v>270</v>
      </c>
      <c r="AH200" s="60" t="s">
        <v>268</v>
      </c>
      <c r="AI200" s="61">
        <v>185</v>
      </c>
      <c r="AJ200" s="62">
        <v>197</v>
      </c>
      <c r="AL200" s="64" t="s">
        <v>270</v>
      </c>
      <c r="AM200" s="65" t="s">
        <v>267</v>
      </c>
      <c r="AN200" s="66">
        <v>507.90391493128766</v>
      </c>
      <c r="AO200" s="67">
        <v>2285404.955310056</v>
      </c>
      <c r="AP200" s="68">
        <v>8.88952154848866</v>
      </c>
      <c r="AQ200" s="14">
        <v>435</v>
      </c>
      <c r="AR200" s="14">
        <v>187</v>
      </c>
    </row>
    <row r="201" spans="1:44" ht="9">
      <c r="A201" s="69" t="s">
        <v>271</v>
      </c>
      <c r="B201" s="70" t="s">
        <v>267</v>
      </c>
      <c r="C201" s="71">
        <v>247</v>
      </c>
      <c r="D201" s="89">
        <v>346.67180276340775</v>
      </c>
      <c r="E201" s="73">
        <v>3252.315672471286</v>
      </c>
      <c r="F201" s="90">
        <v>1883.2288931488292</v>
      </c>
      <c r="G201" s="75"/>
      <c r="H201" s="91"/>
      <c r="I201" s="91">
        <v>1.028364326912274</v>
      </c>
      <c r="J201" s="91"/>
      <c r="K201" s="91">
        <v>1.0483724295955936</v>
      </c>
      <c r="L201" s="92">
        <v>1.1158997761517973</v>
      </c>
      <c r="M201" s="78">
        <v>13.272061</v>
      </c>
      <c r="N201" s="93">
        <v>40.828282</v>
      </c>
      <c r="O201" s="94">
        <v>49.5731014437225</v>
      </c>
      <c r="P201" s="78">
        <v>0</v>
      </c>
      <c r="Q201" s="93">
        <v>44.74653356252847</v>
      </c>
      <c r="R201" s="93">
        <v>38.405534599747114</v>
      </c>
      <c r="S201" s="95">
        <v>83.15206816227558</v>
      </c>
      <c r="T201" s="78">
        <v>0</v>
      </c>
      <c r="U201" s="83" t="s">
        <v>49</v>
      </c>
      <c r="V201" s="83">
        <v>131.28409885776043</v>
      </c>
      <c r="W201" s="83">
        <v>2.93395015</v>
      </c>
      <c r="X201" s="83">
        <v>72.85983866990996</v>
      </c>
      <c r="Y201" s="83">
        <v>1.8971182</v>
      </c>
      <c r="Z201" s="94">
        <v>204.1439375276704</v>
      </c>
      <c r="AA201" s="75">
        <v>55.01866494650455</v>
      </c>
      <c r="AB201" s="91">
        <v>27.509332473252275</v>
      </c>
      <c r="AC201" s="87">
        <v>0.2200746597860182</v>
      </c>
      <c r="AD201" s="85">
        <v>1378830.366070336</v>
      </c>
      <c r="AE201" s="86">
        <v>5.9222350348862784</v>
      </c>
      <c r="AF201" s="87"/>
      <c r="AG201" s="88" t="s">
        <v>271</v>
      </c>
      <c r="AH201" s="60" t="s">
        <v>268</v>
      </c>
      <c r="AI201" s="6">
        <v>186</v>
      </c>
      <c r="AJ201" s="62">
        <v>198</v>
      </c>
      <c r="AL201" s="64" t="s">
        <v>271</v>
      </c>
      <c r="AM201" s="65" t="s">
        <v>267</v>
      </c>
      <c r="AN201" s="66">
        <v>204.1439375276704</v>
      </c>
      <c r="AO201" s="67">
        <v>1378830.366070336</v>
      </c>
      <c r="AP201" s="68">
        <v>5.9222350348862784</v>
      </c>
      <c r="AQ201" s="14">
        <v>247</v>
      </c>
      <c r="AR201" s="14">
        <v>188</v>
      </c>
    </row>
    <row r="202" spans="1:44" ht="9">
      <c r="A202" s="69" t="s">
        <v>272</v>
      </c>
      <c r="B202" s="70" t="s">
        <v>267</v>
      </c>
      <c r="C202" s="71">
        <v>149</v>
      </c>
      <c r="D202" s="72">
        <v>172.55032862351476</v>
      </c>
      <c r="E202" s="73">
        <v>4113.77245508982</v>
      </c>
      <c r="F202" s="74">
        <v>3228.2590781739273</v>
      </c>
      <c r="G202" s="75"/>
      <c r="H202" s="76"/>
      <c r="I202" s="76">
        <v>1.02990163973025</v>
      </c>
      <c r="J202" s="76"/>
      <c r="K202" s="76">
        <v>1.043934648566201</v>
      </c>
      <c r="L202" s="77">
        <v>1.091296053387536</v>
      </c>
      <c r="M202" s="78">
        <v>0.87125</v>
      </c>
      <c r="N202" s="79">
        <v>1.7425</v>
      </c>
      <c r="O202" s="80">
        <v>15.140791478804603</v>
      </c>
      <c r="P202" s="78">
        <v>0</v>
      </c>
      <c r="Q202" s="79">
        <v>0</v>
      </c>
      <c r="R202" s="79">
        <v>39.06324201531588</v>
      </c>
      <c r="S202" s="81">
        <v>39.06324201531588</v>
      </c>
      <c r="T202" s="78">
        <v>0</v>
      </c>
      <c r="U202" s="82" t="s">
        <v>49</v>
      </c>
      <c r="V202" s="82">
        <v>0</v>
      </c>
      <c r="W202" s="83" t="s">
        <v>49</v>
      </c>
      <c r="X202" s="82">
        <v>74.10758737826042</v>
      </c>
      <c r="Y202" s="82">
        <v>1.8971181999999998</v>
      </c>
      <c r="Z202" s="80">
        <v>74.10758737826042</v>
      </c>
      <c r="AA202" s="75">
        <v>36.875141851913995</v>
      </c>
      <c r="AB202" s="76">
        <v>18.437570925956997</v>
      </c>
      <c r="AC202" s="84">
        <v>0.147500567407656</v>
      </c>
      <c r="AD202" s="85">
        <v>495375.2037624768</v>
      </c>
      <c r="AE202" s="86">
        <v>5.9839561459998825</v>
      </c>
      <c r="AF202" s="87"/>
      <c r="AG202" s="88" t="s">
        <v>272</v>
      </c>
      <c r="AH202" s="60" t="s">
        <v>268</v>
      </c>
      <c r="AI202" s="6">
        <v>187</v>
      </c>
      <c r="AJ202" s="62">
        <v>199</v>
      </c>
      <c r="AL202" s="64" t="s">
        <v>272</v>
      </c>
      <c r="AM202" s="65" t="s">
        <v>267</v>
      </c>
      <c r="AN202" s="66">
        <v>74.10758737826042</v>
      </c>
      <c r="AO202" s="67">
        <v>495375.2037624768</v>
      </c>
      <c r="AP202" s="68">
        <v>5.9839561459998825</v>
      </c>
      <c r="AQ202" s="14">
        <v>149</v>
      </c>
      <c r="AR202" s="14">
        <v>189</v>
      </c>
    </row>
    <row r="203" spans="1:44" ht="9">
      <c r="A203" s="69" t="s">
        <v>273</v>
      </c>
      <c r="B203" s="70" t="s">
        <v>267</v>
      </c>
      <c r="C203" s="71">
        <v>114</v>
      </c>
      <c r="D203" s="72">
        <v>138.90143469988607</v>
      </c>
      <c r="E203" s="73">
        <v>3811.1111111111113</v>
      </c>
      <c r="F203" s="74">
        <v>4032.8630796150483</v>
      </c>
      <c r="G203" s="75"/>
      <c r="H203" s="76"/>
      <c r="I203" s="76">
        <v>1.0265849007930599</v>
      </c>
      <c r="J203" s="76"/>
      <c r="K203" s="76">
        <v>1.0415838223769036</v>
      </c>
      <c r="L203" s="77">
        <v>1.0922051827223758</v>
      </c>
      <c r="M203" s="78">
        <v>3.78651</v>
      </c>
      <c r="N203" s="79">
        <v>7.57302</v>
      </c>
      <c r="O203" s="80">
        <v>18.33669953626513</v>
      </c>
      <c r="P203" s="78">
        <v>0</v>
      </c>
      <c r="Q203" s="79">
        <v>0</v>
      </c>
      <c r="R203" s="79">
        <v>36.67339907253026</v>
      </c>
      <c r="S203" s="81">
        <v>36.67339907253026</v>
      </c>
      <c r="T203" s="78">
        <v>0</v>
      </c>
      <c r="U203" s="82" t="s">
        <v>49</v>
      </c>
      <c r="V203" s="82">
        <v>0</v>
      </c>
      <c r="W203" s="83" t="s">
        <v>49</v>
      </c>
      <c r="X203" s="82">
        <v>69.57377283636026</v>
      </c>
      <c r="Y203" s="82">
        <v>1.8971181999999998</v>
      </c>
      <c r="Z203" s="80">
        <v>69.57377283636026</v>
      </c>
      <c r="AA203" s="75">
        <v>44.01637209779995</v>
      </c>
      <c r="AB203" s="76">
        <v>22.00818604889998</v>
      </c>
      <c r="AC203" s="84">
        <v>0.17606548839119984</v>
      </c>
      <c r="AD203" s="85">
        <v>490405.35593957116</v>
      </c>
      <c r="AE203" s="86">
        <v>5.674797144338962</v>
      </c>
      <c r="AF203" s="87"/>
      <c r="AG203" s="88" t="s">
        <v>273</v>
      </c>
      <c r="AH203" s="60" t="s">
        <v>268</v>
      </c>
      <c r="AI203" s="61">
        <v>188</v>
      </c>
      <c r="AJ203" s="62">
        <v>200</v>
      </c>
      <c r="AL203" s="64" t="s">
        <v>273</v>
      </c>
      <c r="AM203" s="65" t="s">
        <v>267</v>
      </c>
      <c r="AN203" s="66">
        <v>69.57377283636026</v>
      </c>
      <c r="AO203" s="67">
        <v>490405.35593957116</v>
      </c>
      <c r="AP203" s="68">
        <v>5.674797144338962</v>
      </c>
      <c r="AQ203" s="14">
        <v>114</v>
      </c>
      <c r="AR203" s="96">
        <v>190</v>
      </c>
    </row>
    <row r="204" spans="1:44" ht="9">
      <c r="A204" s="69" t="s">
        <v>274</v>
      </c>
      <c r="B204" s="70" t="s">
        <v>267</v>
      </c>
      <c r="C204" s="71">
        <v>53</v>
      </c>
      <c r="D204" s="72">
        <v>48.61876225904633</v>
      </c>
      <c r="E204" s="73">
        <v>3169.753086419753</v>
      </c>
      <c r="F204" s="74">
        <v>2790.1436206822364</v>
      </c>
      <c r="G204" s="75"/>
      <c r="H204" s="76"/>
      <c r="I204" s="76">
        <v>1.0240439991113948</v>
      </c>
      <c r="J204" s="76"/>
      <c r="K204" s="76">
        <v>1.0348591630009876</v>
      </c>
      <c r="L204" s="77">
        <v>1.0713603411283632</v>
      </c>
      <c r="M204" s="78">
        <v>0</v>
      </c>
      <c r="N204" s="79">
        <v>0</v>
      </c>
      <c r="O204" s="80">
        <v>4.392798413877952</v>
      </c>
      <c r="P204" s="78">
        <v>0</v>
      </c>
      <c r="Q204" s="79">
        <v>3.9095905883513775</v>
      </c>
      <c r="R204" s="79">
        <v>0</v>
      </c>
      <c r="S204" s="81">
        <v>3.9095905883513775</v>
      </c>
      <c r="T204" s="78">
        <v>0</v>
      </c>
      <c r="U204" s="82" t="s">
        <v>49</v>
      </c>
      <c r="V204" s="82">
        <v>11.470543893132112</v>
      </c>
      <c r="W204" s="83">
        <v>2.93395015</v>
      </c>
      <c r="X204" s="82">
        <v>0</v>
      </c>
      <c r="Y204" s="82" t="s">
        <v>49</v>
      </c>
      <c r="Z204" s="80">
        <v>11.470543893132112</v>
      </c>
      <c r="AA204" s="75">
        <v>18.060513453437153</v>
      </c>
      <c r="AB204" s="76">
        <v>9.030256726718576</v>
      </c>
      <c r="AC204" s="84">
        <v>0.07224205381374861</v>
      </c>
      <c r="AD204" s="85">
        <v>114395.53848351627</v>
      </c>
      <c r="AE204" s="86">
        <v>4.010836102593267</v>
      </c>
      <c r="AF204" s="87"/>
      <c r="AG204" s="88" t="s">
        <v>274</v>
      </c>
      <c r="AH204" s="60" t="s">
        <v>268</v>
      </c>
      <c r="AI204" s="61">
        <v>189</v>
      </c>
      <c r="AJ204" s="62">
        <v>201</v>
      </c>
      <c r="AL204" s="64" t="s">
        <v>274</v>
      </c>
      <c r="AM204" s="65" t="s">
        <v>267</v>
      </c>
      <c r="AN204" s="66">
        <v>11.470543893132112</v>
      </c>
      <c r="AO204" s="67">
        <v>114395.53848351627</v>
      </c>
      <c r="AP204" s="68">
        <v>4.010836102593267</v>
      </c>
      <c r="AQ204" s="14">
        <v>53</v>
      </c>
      <c r="AR204" s="14">
        <v>191</v>
      </c>
    </row>
    <row r="205" spans="1:44" s="117" customFormat="1" ht="9">
      <c r="A205" s="97" t="s">
        <v>268</v>
      </c>
      <c r="B205" s="98"/>
      <c r="C205" s="99">
        <f>SUM(C198:C204)</f>
        <v>5575</v>
      </c>
      <c r="D205" s="124">
        <f>SUM(D198:D204)</f>
        <v>6492.784228272609</v>
      </c>
      <c r="E205" s="101"/>
      <c r="F205" s="124"/>
      <c r="G205" s="101"/>
      <c r="H205" s="99"/>
      <c r="I205" s="99"/>
      <c r="J205" s="99"/>
      <c r="K205" s="99"/>
      <c r="L205" s="124"/>
      <c r="M205" s="103">
        <f aca="true" t="shared" si="21" ref="M205:Z205">SUM(M198:M204)</f>
        <v>372.10122300000006</v>
      </c>
      <c r="N205" s="107">
        <f t="shared" si="21"/>
        <v>1225.7483075293403</v>
      </c>
      <c r="O205" s="125">
        <f t="shared" si="21"/>
        <v>1214.3069154984562</v>
      </c>
      <c r="P205" s="103">
        <f t="shared" si="21"/>
        <v>728.384092000952</v>
      </c>
      <c r="Q205" s="107">
        <f t="shared" si="21"/>
        <v>499.5251156590684</v>
      </c>
      <c r="R205" s="107">
        <f t="shared" si="21"/>
        <v>733.345061228675</v>
      </c>
      <c r="S205" s="126">
        <f t="shared" si="21"/>
        <v>1961.2542688886954</v>
      </c>
      <c r="T205" s="103">
        <f t="shared" si="21"/>
        <v>14250.274312664244</v>
      </c>
      <c r="U205" s="107">
        <f t="shared" si="21"/>
        <v>33.824125844449995</v>
      </c>
      <c r="V205" s="107">
        <f t="shared" si="21"/>
        <v>3627.6853780093647</v>
      </c>
      <c r="W205" s="107">
        <f t="shared" si="21"/>
        <v>21.329342562875</v>
      </c>
      <c r="X205" s="107">
        <f t="shared" si="21"/>
        <v>4017.4778239997067</v>
      </c>
      <c r="Y205" s="107">
        <f t="shared" si="21"/>
        <v>16.243685588499996</v>
      </c>
      <c r="Z205" s="125">
        <f t="shared" si="21"/>
        <v>21895.437514673315</v>
      </c>
      <c r="AA205" s="108">
        <f>Z205*1000000/((C205+D205)/4)/1000/25</f>
        <v>290.29935703856967</v>
      </c>
      <c r="AB205" s="127">
        <f>Z205*1000000/((C205+D205)/2)/1000/25</f>
        <v>145.14967851928483</v>
      </c>
      <c r="AC205" s="113">
        <f>AA205/250</f>
        <v>1.1611974281542787</v>
      </c>
      <c r="AD205" s="111">
        <v>183937138.0844832</v>
      </c>
      <c r="AE205" s="112">
        <v>4.761504444984163</v>
      </c>
      <c r="AF205" s="113"/>
      <c r="AG205" s="114" t="s">
        <v>268</v>
      </c>
      <c r="AH205" s="114" t="s">
        <v>268</v>
      </c>
      <c r="AI205" s="115">
        <v>190</v>
      </c>
      <c r="AJ205" s="116">
        <v>202</v>
      </c>
      <c r="AL205" s="118"/>
      <c r="AM205" s="119"/>
      <c r="AN205" s="120">
        <v>21895.437514673315</v>
      </c>
      <c r="AO205" s="121">
        <v>183937138.0844832</v>
      </c>
      <c r="AP205" s="122">
        <v>4.761504444984163</v>
      </c>
      <c r="AQ205" s="123"/>
      <c r="AR205" s="123">
        <v>192</v>
      </c>
    </row>
    <row r="206" spans="1:44" s="9" customFormat="1" ht="9">
      <c r="A206" s="131" t="s">
        <v>275</v>
      </c>
      <c r="B206" s="70" t="s">
        <v>276</v>
      </c>
      <c r="C206" s="71">
        <v>3939</v>
      </c>
      <c r="D206" s="72">
        <v>4277.256024187537</v>
      </c>
      <c r="E206" s="73">
        <v>6917.70761839396</v>
      </c>
      <c r="F206" s="74">
        <v>7893.714801221984</v>
      </c>
      <c r="G206" s="75">
        <v>1.12</v>
      </c>
      <c r="H206" s="76">
        <v>1.36</v>
      </c>
      <c r="I206" s="76">
        <v>1.32</v>
      </c>
      <c r="J206" s="76">
        <v>1.36</v>
      </c>
      <c r="K206" s="76">
        <v>1.38</v>
      </c>
      <c r="L206" s="77">
        <v>1.5</v>
      </c>
      <c r="M206" s="78">
        <v>273.95524</v>
      </c>
      <c r="N206" s="79">
        <v>892.7984952565789</v>
      </c>
      <c r="O206" s="80">
        <v>1135.8</v>
      </c>
      <c r="P206" s="132">
        <v>785.8044130720019</v>
      </c>
      <c r="Q206" s="133">
        <v>555.9905661357158</v>
      </c>
      <c r="R206" s="133">
        <v>959.2050207922824</v>
      </c>
      <c r="S206" s="134">
        <v>2301</v>
      </c>
      <c r="T206" s="78">
        <v>13999.14495058884</v>
      </c>
      <c r="U206" s="82">
        <v>17.815050052799997</v>
      </c>
      <c r="V206" s="82">
        <v>4531.301137088981</v>
      </c>
      <c r="W206" s="83">
        <v>8.1499604725</v>
      </c>
      <c r="X206" s="82">
        <v>5521.594920476347</v>
      </c>
      <c r="Y206" s="82">
        <v>5.756428293</v>
      </c>
      <c r="Z206" s="80">
        <v>24052.04100815417</v>
      </c>
      <c r="AA206" s="75">
        <v>468.3795818893324</v>
      </c>
      <c r="AB206" s="76">
        <v>234.18979094466624</v>
      </c>
      <c r="AC206" s="84">
        <v>1.87351832755733</v>
      </c>
      <c r="AD206" s="85">
        <v>106317422.84702067</v>
      </c>
      <c r="AE206" s="86">
        <v>9.049143729814622</v>
      </c>
      <c r="AF206" s="87"/>
      <c r="AG206" s="88" t="s">
        <v>275</v>
      </c>
      <c r="AH206" s="60" t="s">
        <v>277</v>
      </c>
      <c r="AI206" s="6">
        <v>203</v>
      </c>
      <c r="AJ206" s="62">
        <v>203</v>
      </c>
      <c r="AL206" s="64" t="s">
        <v>275</v>
      </c>
      <c r="AM206" s="65" t="s">
        <v>276</v>
      </c>
      <c r="AN206" s="66">
        <v>24052.04100815417</v>
      </c>
      <c r="AO206" s="67">
        <v>106317422.84702067</v>
      </c>
      <c r="AP206" s="68">
        <v>9.049143729814622</v>
      </c>
      <c r="AQ206" s="14">
        <v>3939</v>
      </c>
      <c r="AR206" s="96">
        <v>205</v>
      </c>
    </row>
    <row r="207" spans="1:44" ht="9">
      <c r="A207" s="69" t="s">
        <v>278</v>
      </c>
      <c r="B207" s="70" t="s">
        <v>276</v>
      </c>
      <c r="C207" s="71">
        <v>589</v>
      </c>
      <c r="D207" s="72">
        <v>758.4300825607603</v>
      </c>
      <c r="E207" s="73">
        <v>5387.442572741194</v>
      </c>
      <c r="F207" s="74">
        <v>5301.039516612289</v>
      </c>
      <c r="G207" s="75">
        <v>1.03</v>
      </c>
      <c r="H207" s="76">
        <v>1.11</v>
      </c>
      <c r="I207" s="76">
        <v>1.1</v>
      </c>
      <c r="J207" s="76">
        <v>1.13</v>
      </c>
      <c r="K207" s="76">
        <v>1.14</v>
      </c>
      <c r="L207" s="77">
        <v>1.2757762237762247</v>
      </c>
      <c r="M207" s="78">
        <v>10.671213999999999</v>
      </c>
      <c r="N207" s="79">
        <v>21.342427999999998</v>
      </c>
      <c r="O207" s="80">
        <v>91.24485517591413</v>
      </c>
      <c r="P207" s="78">
        <v>0</v>
      </c>
      <c r="Q207" s="79">
        <v>0</v>
      </c>
      <c r="R207" s="79">
        <v>409.6893997398544</v>
      </c>
      <c r="S207" s="81">
        <v>409.6893997398544</v>
      </c>
      <c r="T207" s="78">
        <v>0</v>
      </c>
      <c r="U207" s="82" t="s">
        <v>49</v>
      </c>
      <c r="V207" s="82">
        <v>0</v>
      </c>
      <c r="W207" s="83" t="s">
        <v>49</v>
      </c>
      <c r="X207" s="82">
        <v>751.5122491059968</v>
      </c>
      <c r="Y207" s="82">
        <v>1.8343463355000005</v>
      </c>
      <c r="Z207" s="80">
        <v>751.5122491059968</v>
      </c>
      <c r="AA207" s="75">
        <v>89.2379956579583</v>
      </c>
      <c r="AB207" s="76">
        <v>44.61899782897915</v>
      </c>
      <c r="AC207" s="84">
        <v>0.3569519826318332</v>
      </c>
      <c r="AD207" s="85">
        <v>6759976.368731924</v>
      </c>
      <c r="AE207" s="86">
        <v>4.446833587064565</v>
      </c>
      <c r="AF207" s="87"/>
      <c r="AG207" s="88" t="s">
        <v>278</v>
      </c>
      <c r="AH207" s="60" t="s">
        <v>277</v>
      </c>
      <c r="AI207" s="61">
        <v>204</v>
      </c>
      <c r="AJ207" s="62">
        <v>204</v>
      </c>
      <c r="AL207" s="64" t="s">
        <v>278</v>
      </c>
      <c r="AM207" s="65" t="s">
        <v>276</v>
      </c>
      <c r="AN207" s="66">
        <v>751.5122491059968</v>
      </c>
      <c r="AO207" s="67">
        <v>6759976.368731924</v>
      </c>
      <c r="AP207" s="68">
        <v>4.446833587064565</v>
      </c>
      <c r="AQ207" s="14">
        <v>589</v>
      </c>
      <c r="AR207" s="14">
        <v>206</v>
      </c>
    </row>
    <row r="208" spans="1:44" ht="9">
      <c r="A208" s="69" t="s">
        <v>279</v>
      </c>
      <c r="B208" s="70" t="s">
        <v>276</v>
      </c>
      <c r="C208" s="71">
        <v>386</v>
      </c>
      <c r="D208" s="72">
        <v>414.23641234616986</v>
      </c>
      <c r="E208" s="73">
        <v>5492.4089068825915</v>
      </c>
      <c r="F208" s="74">
        <v>5644.691161395617</v>
      </c>
      <c r="G208" s="75"/>
      <c r="H208" s="76"/>
      <c r="I208" s="76">
        <v>1.0350438499442405</v>
      </c>
      <c r="J208" s="76"/>
      <c r="K208" s="76">
        <v>1.0522922521039013</v>
      </c>
      <c r="L208" s="77">
        <v>1.110505609392757</v>
      </c>
      <c r="M208" s="78">
        <v>1.395673</v>
      </c>
      <c r="N208" s="79">
        <v>4.352879814285714</v>
      </c>
      <c r="O208" s="80">
        <v>232.9</v>
      </c>
      <c r="P208" s="78">
        <v>8.679432886952513</v>
      </c>
      <c r="Q208" s="79">
        <v>13.74793149912805</v>
      </c>
      <c r="R208" s="79">
        <v>181.87263561391944</v>
      </c>
      <c r="S208" s="81">
        <v>204.3</v>
      </c>
      <c r="T208" s="78">
        <v>40.42994841228232</v>
      </c>
      <c r="U208" s="82">
        <v>4.658132499999999</v>
      </c>
      <c r="V208" s="82">
        <v>35.375162048815085</v>
      </c>
      <c r="W208" s="83">
        <v>2.57312615</v>
      </c>
      <c r="X208" s="82">
        <v>302.60081874478</v>
      </c>
      <c r="Y208" s="82">
        <v>1.6638062</v>
      </c>
      <c r="Z208" s="80">
        <v>378.4059292058774</v>
      </c>
      <c r="AA208" s="75">
        <v>75.65882749003126</v>
      </c>
      <c r="AB208" s="76">
        <v>37.82941374501563</v>
      </c>
      <c r="AC208" s="84">
        <v>0.30263530996012505</v>
      </c>
      <c r="AD208" s="85">
        <v>1504754.4343693713</v>
      </c>
      <c r="AE208" s="86">
        <v>10.058941726646948</v>
      </c>
      <c r="AF208" s="87"/>
      <c r="AG208" s="88" t="s">
        <v>279</v>
      </c>
      <c r="AH208" s="60" t="s">
        <v>277</v>
      </c>
      <c r="AI208" s="61">
        <v>205</v>
      </c>
      <c r="AJ208" s="62">
        <v>205</v>
      </c>
      <c r="AL208" s="64" t="s">
        <v>279</v>
      </c>
      <c r="AM208" s="65" t="s">
        <v>276</v>
      </c>
      <c r="AN208" s="66">
        <v>378.4059292058774</v>
      </c>
      <c r="AO208" s="67">
        <v>1504754.4343693713</v>
      </c>
      <c r="AP208" s="68">
        <v>10.058941726646948</v>
      </c>
      <c r="AQ208" s="14">
        <v>386</v>
      </c>
      <c r="AR208" s="14">
        <v>207</v>
      </c>
    </row>
    <row r="209" spans="1:44" ht="9">
      <c r="A209" s="69" t="s">
        <v>280</v>
      </c>
      <c r="B209" s="70" t="s">
        <v>276</v>
      </c>
      <c r="C209" s="71">
        <v>312</v>
      </c>
      <c r="D209" s="72">
        <v>336.04249962020884</v>
      </c>
      <c r="E209" s="73">
        <v>5466.569767441861</v>
      </c>
      <c r="F209" s="74">
        <v>6696.975077806623</v>
      </c>
      <c r="G209" s="75"/>
      <c r="H209" s="76"/>
      <c r="I209" s="76">
        <v>1.0338087376190155</v>
      </c>
      <c r="J209" s="76"/>
      <c r="K209" s="76">
        <v>1.0504235679889673</v>
      </c>
      <c r="L209" s="77">
        <v>1.1064986204875544</v>
      </c>
      <c r="M209" s="78">
        <v>1.574186</v>
      </c>
      <c r="N209" s="79">
        <v>3.3973480000000005</v>
      </c>
      <c r="O209" s="80">
        <v>41.171239882278755</v>
      </c>
      <c r="P209" s="78">
        <v>0</v>
      </c>
      <c r="Q209" s="79">
        <v>19.09919691197027</v>
      </c>
      <c r="R209" s="79">
        <v>222.41555463088395</v>
      </c>
      <c r="S209" s="81">
        <v>241.5147515428542</v>
      </c>
      <c r="T209" s="78">
        <v>0</v>
      </c>
      <c r="U209" s="82" t="s">
        <v>49</v>
      </c>
      <c r="V209" s="82">
        <v>49.14464301818994</v>
      </c>
      <c r="W209" s="83">
        <v>2.5731261499999993</v>
      </c>
      <c r="X209" s="82">
        <v>370.05637877130346</v>
      </c>
      <c r="Y209" s="82">
        <v>1.6638062000000002</v>
      </c>
      <c r="Z209" s="80">
        <v>419.2010217894934</v>
      </c>
      <c r="AA209" s="75">
        <v>103.49963702323102</v>
      </c>
      <c r="AB209" s="76">
        <v>51.7498185116155</v>
      </c>
      <c r="AC209" s="84">
        <v>0.413998548092924</v>
      </c>
      <c r="AD209" s="85">
        <v>1326367.6974024184</v>
      </c>
      <c r="AE209" s="86">
        <v>12.642075726375543</v>
      </c>
      <c r="AF209" s="87"/>
      <c r="AG209" s="88" t="s">
        <v>280</v>
      </c>
      <c r="AH209" s="60" t="s">
        <v>277</v>
      </c>
      <c r="AI209" s="6">
        <v>206</v>
      </c>
      <c r="AJ209" s="62">
        <v>206</v>
      </c>
      <c r="AL209" s="64" t="s">
        <v>280</v>
      </c>
      <c r="AM209" s="65" t="s">
        <v>276</v>
      </c>
      <c r="AN209" s="66">
        <v>419.2010217894934</v>
      </c>
      <c r="AO209" s="67">
        <v>1326367.6974024184</v>
      </c>
      <c r="AP209" s="68">
        <v>12.642075726375543</v>
      </c>
      <c r="AQ209" s="14">
        <v>312</v>
      </c>
      <c r="AR209" s="14">
        <v>208</v>
      </c>
    </row>
    <row r="210" spans="1:44" ht="9">
      <c r="A210" s="69" t="s">
        <v>281</v>
      </c>
      <c r="B210" s="70" t="s">
        <v>276</v>
      </c>
      <c r="C210" s="71">
        <v>307</v>
      </c>
      <c r="D210" s="72">
        <v>416.0735194532541</v>
      </c>
      <c r="E210" s="73">
        <v>6840.032813781789</v>
      </c>
      <c r="F210" s="74">
        <v>7612.434063088622</v>
      </c>
      <c r="G210" s="75"/>
      <c r="H210" s="76"/>
      <c r="I210" s="76">
        <v>1.0331765745250685</v>
      </c>
      <c r="J210" s="76"/>
      <c r="K210" s="76">
        <v>1.0502817232238155</v>
      </c>
      <c r="L210" s="77">
        <v>1.1507768000966339</v>
      </c>
      <c r="M210" s="78">
        <v>6.281358</v>
      </c>
      <c r="N210" s="79">
        <v>29.690608038461537</v>
      </c>
      <c r="O210" s="80">
        <v>65.16394920978472</v>
      </c>
      <c r="P210" s="78">
        <v>153.39613870393424</v>
      </c>
      <c r="Q210" s="79">
        <v>21.136058793740315</v>
      </c>
      <c r="R210" s="79">
        <v>0</v>
      </c>
      <c r="S210" s="81">
        <v>174.53219749767456</v>
      </c>
      <c r="T210" s="78">
        <v>714.5395390713038</v>
      </c>
      <c r="U210" s="82">
        <v>4.658132499999999</v>
      </c>
      <c r="V210" s="82">
        <v>54.38574559011066</v>
      </c>
      <c r="W210" s="83">
        <v>2.57312615</v>
      </c>
      <c r="X210" s="82">
        <v>0</v>
      </c>
      <c r="Y210" s="82" t="s">
        <v>49</v>
      </c>
      <c r="Z210" s="80">
        <v>768.9252846614145</v>
      </c>
      <c r="AA210" s="75">
        <v>170.1459702726397</v>
      </c>
      <c r="AB210" s="76">
        <v>85.07298513631984</v>
      </c>
      <c r="AC210" s="84">
        <v>0.6805838810905588</v>
      </c>
      <c r="AD210" s="85">
        <v>2943763.595463459</v>
      </c>
      <c r="AE210" s="86">
        <v>10.448193405834367</v>
      </c>
      <c r="AF210" s="87"/>
      <c r="AG210" s="88" t="s">
        <v>281</v>
      </c>
      <c r="AH210" s="60" t="s">
        <v>277</v>
      </c>
      <c r="AI210" s="6">
        <v>207</v>
      </c>
      <c r="AJ210" s="62">
        <v>207</v>
      </c>
      <c r="AL210" s="64" t="s">
        <v>281</v>
      </c>
      <c r="AM210" s="65" t="s">
        <v>276</v>
      </c>
      <c r="AN210" s="66">
        <v>768.9252846614145</v>
      </c>
      <c r="AO210" s="67">
        <v>2943763.595463459</v>
      </c>
      <c r="AP210" s="68">
        <v>10.448193405834367</v>
      </c>
      <c r="AQ210" s="14">
        <v>307</v>
      </c>
      <c r="AR210" s="14">
        <v>209</v>
      </c>
    </row>
    <row r="211" spans="1:44" ht="9">
      <c r="A211" s="69" t="s">
        <v>282</v>
      </c>
      <c r="B211" s="70" t="s">
        <v>276</v>
      </c>
      <c r="C211" s="71">
        <v>208</v>
      </c>
      <c r="D211" s="72">
        <v>238.10801024380635</v>
      </c>
      <c r="E211" s="73">
        <v>4955.476402493321</v>
      </c>
      <c r="F211" s="74">
        <v>5251.960163435357</v>
      </c>
      <c r="G211" s="75"/>
      <c r="H211" s="76"/>
      <c r="I211" s="76">
        <v>1.0311243148350446</v>
      </c>
      <c r="J211" s="76"/>
      <c r="K211" s="76">
        <v>1.0468635843397776</v>
      </c>
      <c r="L211" s="77">
        <v>1.0999836189182508</v>
      </c>
      <c r="M211" s="78">
        <v>6.077401999999999</v>
      </c>
      <c r="N211" s="79">
        <v>18.003786499999997</v>
      </c>
      <c r="O211" s="80">
        <v>36.16626448879537</v>
      </c>
      <c r="P211" s="78">
        <v>22.29242019230475</v>
      </c>
      <c r="Q211" s="79">
        <v>6.976384000217977</v>
      </c>
      <c r="R211" s="79">
        <v>33.726396799532324</v>
      </c>
      <c r="S211" s="81">
        <v>62.99520099205505</v>
      </c>
      <c r="T211" s="78">
        <v>103.84104700143098</v>
      </c>
      <c r="U211" s="82">
        <v>4.658132499999999</v>
      </c>
      <c r="V211" s="82">
        <v>17.95111610340248</v>
      </c>
      <c r="W211" s="83">
        <v>2.57312615</v>
      </c>
      <c r="X211" s="82">
        <v>56.11418809872203</v>
      </c>
      <c r="Y211" s="82">
        <v>1.6638061999999998</v>
      </c>
      <c r="Z211" s="80">
        <v>177.9063512035555</v>
      </c>
      <c r="AA211" s="75">
        <v>63.80745366354712</v>
      </c>
      <c r="AB211" s="76">
        <v>31.90372683177356</v>
      </c>
      <c r="AC211" s="84">
        <v>0.2552298146541885</v>
      </c>
      <c r="AD211" s="85">
        <v>815565.9388383826</v>
      </c>
      <c r="AE211" s="86">
        <v>8.725541013002529</v>
      </c>
      <c r="AF211" s="87"/>
      <c r="AG211" s="88" t="s">
        <v>282</v>
      </c>
      <c r="AH211" s="60" t="s">
        <v>277</v>
      </c>
      <c r="AI211" s="61">
        <v>208</v>
      </c>
      <c r="AJ211" s="62">
        <v>208</v>
      </c>
      <c r="AL211" s="64" t="s">
        <v>282</v>
      </c>
      <c r="AM211" s="65" t="s">
        <v>276</v>
      </c>
      <c r="AN211" s="66">
        <v>177.9063512035555</v>
      </c>
      <c r="AO211" s="67">
        <v>815565.9388383826</v>
      </c>
      <c r="AP211" s="68">
        <v>8.725541013002529</v>
      </c>
      <c r="AQ211" s="14">
        <v>208</v>
      </c>
      <c r="AR211" s="96">
        <v>210</v>
      </c>
    </row>
    <row r="212" spans="1:44" ht="9">
      <c r="A212" s="69" t="s">
        <v>283</v>
      </c>
      <c r="B212" s="70" t="s">
        <v>276</v>
      </c>
      <c r="C212" s="71">
        <v>163</v>
      </c>
      <c r="D212" s="72">
        <v>188.91542536615768</v>
      </c>
      <c r="E212" s="73">
        <v>3193.018480492813</v>
      </c>
      <c r="F212" s="74">
        <v>3153.997836888883</v>
      </c>
      <c r="G212" s="75"/>
      <c r="H212" s="76"/>
      <c r="I212" s="76">
        <v>1.0285730436087865</v>
      </c>
      <c r="J212" s="76"/>
      <c r="K212" s="76">
        <v>1.0447231267630834</v>
      </c>
      <c r="L212" s="77">
        <v>1.0992296574088352</v>
      </c>
      <c r="M212" s="78">
        <v>5.410322</v>
      </c>
      <c r="N212" s="79">
        <v>10.820644</v>
      </c>
      <c r="O212" s="80">
        <v>22.81594405707236</v>
      </c>
      <c r="P212" s="78">
        <v>0</v>
      </c>
      <c r="Q212" s="79">
        <v>0</v>
      </c>
      <c r="R212" s="79">
        <v>58.86513566724669</v>
      </c>
      <c r="S212" s="81">
        <v>58.86513566724669</v>
      </c>
      <c r="T212" s="78">
        <v>0</v>
      </c>
      <c r="U212" s="82" t="s">
        <v>49</v>
      </c>
      <c r="V212" s="82">
        <v>0</v>
      </c>
      <c r="W212" s="83" t="s">
        <v>49</v>
      </c>
      <c r="X212" s="82">
        <v>97.94017768700617</v>
      </c>
      <c r="Y212" s="82">
        <v>1.6638061999999998</v>
      </c>
      <c r="Z212" s="80">
        <v>97.94017768700617</v>
      </c>
      <c r="AA212" s="75">
        <v>44.52896150720408</v>
      </c>
      <c r="AB212" s="76">
        <v>22.264480753602044</v>
      </c>
      <c r="AC212" s="84">
        <v>0.17811584602881636</v>
      </c>
      <c r="AD212" s="85">
        <v>510597.6265638763</v>
      </c>
      <c r="AE212" s="86">
        <v>7.672591691904683</v>
      </c>
      <c r="AF212" s="87"/>
      <c r="AG212" s="88" t="s">
        <v>283</v>
      </c>
      <c r="AH212" s="60" t="s">
        <v>277</v>
      </c>
      <c r="AI212" s="61">
        <v>209</v>
      </c>
      <c r="AJ212" s="62">
        <v>209</v>
      </c>
      <c r="AL212" s="64" t="s">
        <v>283</v>
      </c>
      <c r="AM212" s="65" t="s">
        <v>276</v>
      </c>
      <c r="AN212" s="66">
        <v>97.94017768700617</v>
      </c>
      <c r="AO212" s="67">
        <v>510597.6265638763</v>
      </c>
      <c r="AP212" s="68">
        <v>7.672591691904683</v>
      </c>
      <c r="AQ212" s="14">
        <v>163</v>
      </c>
      <c r="AR212" s="14">
        <v>211</v>
      </c>
    </row>
    <row r="213" spans="1:44" ht="9">
      <c r="A213" s="69" t="s">
        <v>284</v>
      </c>
      <c r="B213" s="70" t="s">
        <v>276</v>
      </c>
      <c r="C213" s="71">
        <v>143</v>
      </c>
      <c r="D213" s="72">
        <v>137.95595356898997</v>
      </c>
      <c r="E213" s="73">
        <v>4423.952095808383</v>
      </c>
      <c r="F213" s="74">
        <v>5807.9154191616835</v>
      </c>
      <c r="G213" s="75"/>
      <c r="H213" s="76"/>
      <c r="I213" s="76">
        <v>1.0296498545356558</v>
      </c>
      <c r="J213" s="76"/>
      <c r="K213" s="76">
        <v>1.043573775853682</v>
      </c>
      <c r="L213" s="77">
        <v>1.0905670103020202</v>
      </c>
      <c r="M213" s="78">
        <v>2.018192</v>
      </c>
      <c r="N213" s="79">
        <v>6.140768</v>
      </c>
      <c r="O213" s="80">
        <v>21.61658827054852</v>
      </c>
      <c r="P213" s="78">
        <v>0</v>
      </c>
      <c r="Q213" s="79">
        <v>19.112132949350205</v>
      </c>
      <c r="R213" s="79">
        <v>17.54653183931478</v>
      </c>
      <c r="S213" s="81">
        <v>36.658664788664986</v>
      </c>
      <c r="T213" s="78">
        <v>0</v>
      </c>
      <c r="U213" s="82" t="s">
        <v>49</v>
      </c>
      <c r="V213" s="82">
        <v>49.17792907424963</v>
      </c>
      <c r="W213" s="83">
        <v>2.57312615</v>
      </c>
      <c r="X213" s="82">
        <v>29.194028462749333</v>
      </c>
      <c r="Y213" s="82">
        <v>1.6638061999999998</v>
      </c>
      <c r="Z213" s="80">
        <v>78.37195753699896</v>
      </c>
      <c r="AA213" s="75">
        <v>44.631598108636275</v>
      </c>
      <c r="AB213" s="76">
        <v>22.315799054318134</v>
      </c>
      <c r="AC213" s="84">
        <v>0.17852639243454507</v>
      </c>
      <c r="AD213" s="85">
        <v>369064.1407598497</v>
      </c>
      <c r="AE213" s="86">
        <v>8.49412867645634</v>
      </c>
      <c r="AF213" s="87"/>
      <c r="AG213" s="88" t="s">
        <v>284</v>
      </c>
      <c r="AH213" s="60" t="s">
        <v>277</v>
      </c>
      <c r="AI213" s="6">
        <v>210</v>
      </c>
      <c r="AJ213" s="62">
        <v>210</v>
      </c>
      <c r="AL213" s="64" t="s">
        <v>284</v>
      </c>
      <c r="AM213" s="65" t="s">
        <v>276</v>
      </c>
      <c r="AN213" s="66">
        <v>78.37195753699896</v>
      </c>
      <c r="AO213" s="67">
        <v>369064.1407598497</v>
      </c>
      <c r="AP213" s="68">
        <v>8.49412867645634</v>
      </c>
      <c r="AQ213" s="14">
        <v>143</v>
      </c>
      <c r="AR213" s="14">
        <v>212</v>
      </c>
    </row>
    <row r="214" spans="1:44" ht="9">
      <c r="A214" s="69" t="s">
        <v>285</v>
      </c>
      <c r="B214" s="70" t="s">
        <v>276</v>
      </c>
      <c r="C214" s="71">
        <v>119</v>
      </c>
      <c r="D214" s="72">
        <v>167.195</v>
      </c>
      <c r="E214" s="73">
        <v>5930.059523809524</v>
      </c>
      <c r="F214" s="74">
        <v>9069.010416666686</v>
      </c>
      <c r="G214" s="75"/>
      <c r="H214" s="76"/>
      <c r="I214" s="76">
        <v>1.0276310211159285</v>
      </c>
      <c r="J214" s="76"/>
      <c r="K214" s="76">
        <v>1.0419607042695191</v>
      </c>
      <c r="L214" s="77">
        <v>1.0889523953704514</v>
      </c>
      <c r="M214" s="78">
        <v>5.550357</v>
      </c>
      <c r="N214" s="79">
        <v>16.84114643243243</v>
      </c>
      <c r="O214" s="80">
        <v>35.8755599855465</v>
      </c>
      <c r="P214" s="78">
        <v>15.601823925011274</v>
      </c>
      <c r="Q214" s="79">
        <v>0</v>
      </c>
      <c r="R214" s="79">
        <v>31.69238286633433</v>
      </c>
      <c r="S214" s="81">
        <v>47.2942067913456</v>
      </c>
      <c r="T214" s="78">
        <v>72.67536308437256</v>
      </c>
      <c r="U214" s="82">
        <v>4.658132499999999</v>
      </c>
      <c r="V214" s="82">
        <v>0</v>
      </c>
      <c r="W214" s="83" t="s">
        <v>49</v>
      </c>
      <c r="X214" s="82">
        <v>52.72998310578082</v>
      </c>
      <c r="Y214" s="82">
        <v>1.6638061999999996</v>
      </c>
      <c r="Z214" s="80">
        <v>125.40534619015338</v>
      </c>
      <c r="AA214" s="75">
        <v>70.10903541440116</v>
      </c>
      <c r="AB214" s="76">
        <v>35.05451770720058</v>
      </c>
      <c r="AC214" s="84">
        <v>0.28043614165760467</v>
      </c>
      <c r="AD214" s="85">
        <v>544827.2272750762</v>
      </c>
      <c r="AE214" s="86">
        <v>9.206980849129835</v>
      </c>
      <c r="AF214" s="87"/>
      <c r="AG214" s="88" t="s">
        <v>285</v>
      </c>
      <c r="AH214" s="60" t="s">
        <v>277</v>
      </c>
      <c r="AI214" s="6">
        <v>211</v>
      </c>
      <c r="AJ214" s="62">
        <v>211</v>
      </c>
      <c r="AL214" s="64" t="s">
        <v>285</v>
      </c>
      <c r="AM214" s="65" t="s">
        <v>276</v>
      </c>
      <c r="AN214" s="66">
        <v>125.40534619015338</v>
      </c>
      <c r="AO214" s="67">
        <v>544827.2272750762</v>
      </c>
      <c r="AP214" s="68">
        <v>9.206980849129835</v>
      </c>
      <c r="AQ214" s="14">
        <v>119</v>
      </c>
      <c r="AR214" s="14">
        <v>213</v>
      </c>
    </row>
    <row r="215" spans="1:44" ht="9">
      <c r="A215" s="69" t="s">
        <v>286</v>
      </c>
      <c r="B215" s="70" t="s">
        <v>276</v>
      </c>
      <c r="C215" s="71">
        <v>99</v>
      </c>
      <c r="D215" s="72">
        <v>183.375</v>
      </c>
      <c r="E215" s="73">
        <v>3375.234521575985</v>
      </c>
      <c r="F215" s="74">
        <v>2505.575082527859</v>
      </c>
      <c r="G215" s="75"/>
      <c r="H215" s="76"/>
      <c r="I215" s="76">
        <v>1.025824390559225</v>
      </c>
      <c r="J215" s="76"/>
      <c r="K215" s="76">
        <v>1.0403451522841818</v>
      </c>
      <c r="L215" s="77">
        <v>1.089352723105911</v>
      </c>
      <c r="M215" s="78">
        <v>0.549552</v>
      </c>
      <c r="N215" s="79">
        <v>2.198208</v>
      </c>
      <c r="O215" s="80">
        <v>15.06428874354226</v>
      </c>
      <c r="P215" s="78">
        <v>0</v>
      </c>
      <c r="Q215" s="79">
        <v>13.407216981752612</v>
      </c>
      <c r="R215" s="79">
        <v>0</v>
      </c>
      <c r="S215" s="81">
        <v>13.407216981752612</v>
      </c>
      <c r="T215" s="78">
        <v>0</v>
      </c>
      <c r="U215" s="82" t="s">
        <v>49</v>
      </c>
      <c r="V215" s="82">
        <v>34.49846061447172</v>
      </c>
      <c r="W215" s="83">
        <v>2.57312615</v>
      </c>
      <c r="X215" s="82">
        <v>0</v>
      </c>
      <c r="Y215" s="82" t="s">
        <v>49</v>
      </c>
      <c r="Z215" s="80">
        <v>34.49846061447172</v>
      </c>
      <c r="AA215" s="75">
        <v>19.547600525242938</v>
      </c>
      <c r="AB215" s="76">
        <v>9.77380026262147</v>
      </c>
      <c r="AC215" s="84">
        <v>0.07819040210097176</v>
      </c>
      <c r="AD215" s="85">
        <v>426804.8957476339</v>
      </c>
      <c r="AE215" s="86">
        <v>3.2331832139873455</v>
      </c>
      <c r="AF215" s="87"/>
      <c r="AG215" s="88" t="s">
        <v>286</v>
      </c>
      <c r="AH215" s="60" t="s">
        <v>277</v>
      </c>
      <c r="AI215" s="61">
        <v>212</v>
      </c>
      <c r="AJ215" s="62">
        <v>212</v>
      </c>
      <c r="AL215" s="64" t="s">
        <v>286</v>
      </c>
      <c r="AM215" s="65" t="s">
        <v>276</v>
      </c>
      <c r="AN215" s="66">
        <v>34.49846061447172</v>
      </c>
      <c r="AO215" s="67">
        <v>426804.8957476339</v>
      </c>
      <c r="AP215" s="68">
        <v>3.2331832139873455</v>
      </c>
      <c r="AQ215" s="14">
        <v>99</v>
      </c>
      <c r="AR215" s="14">
        <v>214</v>
      </c>
    </row>
    <row r="216" spans="1:44" ht="9">
      <c r="A216" s="69" t="s">
        <v>287</v>
      </c>
      <c r="B216" s="70" t="s">
        <v>276</v>
      </c>
      <c r="C216" s="71">
        <v>96</v>
      </c>
      <c r="D216" s="72">
        <v>112.0803898405198</v>
      </c>
      <c r="E216" s="73">
        <v>4299.474605954466</v>
      </c>
      <c r="F216" s="74">
        <v>6134.919446163578</v>
      </c>
      <c r="G216" s="75"/>
      <c r="H216" s="76"/>
      <c r="I216" s="76">
        <v>1.0269318182183929</v>
      </c>
      <c r="J216" s="76"/>
      <c r="K216" s="76">
        <v>1.0400749771210875</v>
      </c>
      <c r="L216" s="77">
        <v>1.084433138417682</v>
      </c>
      <c r="M216" s="78">
        <v>1.644</v>
      </c>
      <c r="N216" s="79">
        <v>6.576</v>
      </c>
      <c r="O216" s="80">
        <v>18.220442738965527</v>
      </c>
      <c r="P216" s="78">
        <v>0</v>
      </c>
      <c r="Q216" s="79">
        <v>18.220442738965527</v>
      </c>
      <c r="R216" s="79">
        <v>0</v>
      </c>
      <c r="S216" s="81">
        <v>18.220442738965527</v>
      </c>
      <c r="T216" s="78">
        <v>0</v>
      </c>
      <c r="U216" s="82" t="s">
        <v>49</v>
      </c>
      <c r="V216" s="82">
        <v>46.88349767620982</v>
      </c>
      <c r="W216" s="83">
        <v>2.57312615</v>
      </c>
      <c r="X216" s="82">
        <v>0</v>
      </c>
      <c r="Y216" s="82" t="s">
        <v>49</v>
      </c>
      <c r="Z216" s="80">
        <v>46.88349767620982</v>
      </c>
      <c r="AA216" s="75">
        <v>36.05029591660646</v>
      </c>
      <c r="AB216" s="76">
        <v>18.025147958303233</v>
      </c>
      <c r="AC216" s="84">
        <v>0.14420118366642587</v>
      </c>
      <c r="AD216" s="85">
        <v>256847.858739871</v>
      </c>
      <c r="AE216" s="86">
        <v>7.301364769981164</v>
      </c>
      <c r="AF216" s="87"/>
      <c r="AG216" s="88" t="s">
        <v>287</v>
      </c>
      <c r="AH216" s="60" t="s">
        <v>277</v>
      </c>
      <c r="AI216" s="61">
        <v>213</v>
      </c>
      <c r="AJ216" s="62">
        <v>213</v>
      </c>
      <c r="AL216" s="64" t="s">
        <v>287</v>
      </c>
      <c r="AM216" s="65" t="s">
        <v>276</v>
      </c>
      <c r="AN216" s="66">
        <v>46.88349767620982</v>
      </c>
      <c r="AO216" s="67">
        <v>256847.858739871</v>
      </c>
      <c r="AP216" s="68">
        <v>7.301364769981164</v>
      </c>
      <c r="AQ216" s="14">
        <v>96</v>
      </c>
      <c r="AR216" s="96">
        <v>215</v>
      </c>
    </row>
    <row r="217" spans="1:44" ht="9">
      <c r="A217" s="69" t="s">
        <v>288</v>
      </c>
      <c r="B217" s="70" t="s">
        <v>276</v>
      </c>
      <c r="C217" s="71">
        <v>91</v>
      </c>
      <c r="D217" s="72">
        <v>145</v>
      </c>
      <c r="E217" s="73">
        <v>3706.6420664206644</v>
      </c>
      <c r="F217" s="74">
        <v>3227.4535360032532</v>
      </c>
      <c r="G217" s="75"/>
      <c r="H217" s="76"/>
      <c r="I217" s="76">
        <v>1.0259049286812179</v>
      </c>
      <c r="J217" s="76"/>
      <c r="K217" s="76">
        <v>1.039605346467218</v>
      </c>
      <c r="L217" s="77">
        <v>1.0858442564949686</v>
      </c>
      <c r="M217" s="78">
        <v>0</v>
      </c>
      <c r="N217" s="79">
        <v>0</v>
      </c>
      <c r="O217" s="80">
        <v>11.947977488737584</v>
      </c>
      <c r="P217" s="78">
        <v>3.2813731810920577</v>
      </c>
      <c r="Q217" s="79">
        <v>7.297637230866191</v>
      </c>
      <c r="R217" s="79">
        <v>0</v>
      </c>
      <c r="S217" s="81">
        <v>10.579010411958249</v>
      </c>
      <c r="T217" s="78">
        <v>15.2850710594733</v>
      </c>
      <c r="U217" s="82">
        <v>4.6581325</v>
      </c>
      <c r="V217" s="82">
        <v>18.777741191955382</v>
      </c>
      <c r="W217" s="83">
        <v>2.57312615</v>
      </c>
      <c r="X217" s="82">
        <v>0</v>
      </c>
      <c r="Y217" s="82" t="s">
        <v>49</v>
      </c>
      <c r="Z217" s="80">
        <v>34.06281225142868</v>
      </c>
      <c r="AA217" s="75">
        <v>23.093432034866904</v>
      </c>
      <c r="AB217" s="76">
        <v>11.54671601743345</v>
      </c>
      <c r="AC217" s="84">
        <v>0.0923737281394676</v>
      </c>
      <c r="AD217" s="85">
        <v>346485.4574613365</v>
      </c>
      <c r="AE217" s="86">
        <v>3.9323800197564904</v>
      </c>
      <c r="AF217" s="87"/>
      <c r="AG217" s="88" t="s">
        <v>288</v>
      </c>
      <c r="AH217" s="60" t="s">
        <v>277</v>
      </c>
      <c r="AI217" s="6">
        <v>214</v>
      </c>
      <c r="AJ217" s="62">
        <v>214</v>
      </c>
      <c r="AL217" s="64" t="s">
        <v>288</v>
      </c>
      <c r="AM217" s="65" t="s">
        <v>276</v>
      </c>
      <c r="AN217" s="66">
        <v>34.06281225142868</v>
      </c>
      <c r="AO217" s="67">
        <v>346485.4574613365</v>
      </c>
      <c r="AP217" s="68">
        <v>3.9323800197564904</v>
      </c>
      <c r="AQ217" s="14">
        <v>91</v>
      </c>
      <c r="AR217" s="14">
        <v>216</v>
      </c>
    </row>
    <row r="218" spans="1:44" ht="9">
      <c r="A218" s="69" t="s">
        <v>289</v>
      </c>
      <c r="B218" s="70" t="s">
        <v>276</v>
      </c>
      <c r="C218" s="71">
        <v>85</v>
      </c>
      <c r="D218" s="72">
        <v>86.85880129589633</v>
      </c>
      <c r="E218" s="73">
        <v>3855.2412645590684</v>
      </c>
      <c r="F218" s="74">
        <v>5959.970973622403</v>
      </c>
      <c r="G218" s="75"/>
      <c r="H218" s="76"/>
      <c r="I218" s="76">
        <v>1.0265849007930599</v>
      </c>
      <c r="J218" s="76"/>
      <c r="K218" s="76">
        <v>1.039006478031985</v>
      </c>
      <c r="L218" s="77">
        <v>1.0809293012133572</v>
      </c>
      <c r="M218" s="78">
        <v>2.652624</v>
      </c>
      <c r="N218" s="79">
        <v>5.305248</v>
      </c>
      <c r="O218" s="80">
        <v>15.608643496760516</v>
      </c>
      <c r="P218" s="78">
        <v>0</v>
      </c>
      <c r="Q218" s="79">
        <v>0</v>
      </c>
      <c r="R218" s="79">
        <v>27.783385424233717</v>
      </c>
      <c r="S218" s="81">
        <v>27.783385424233717</v>
      </c>
      <c r="T218" s="78">
        <v>0</v>
      </c>
      <c r="U218" s="82" t="s">
        <v>49</v>
      </c>
      <c r="V218" s="82">
        <v>0</v>
      </c>
      <c r="W218" s="83" t="s">
        <v>49</v>
      </c>
      <c r="X218" s="82">
        <v>46.22616892582968</v>
      </c>
      <c r="Y218" s="82">
        <v>1.6638061999999998</v>
      </c>
      <c r="Z218" s="80">
        <v>46.22616892582968</v>
      </c>
      <c r="AA218" s="75">
        <v>43.03641694438699</v>
      </c>
      <c r="AB218" s="76">
        <v>21.518208472193493</v>
      </c>
      <c r="AC218" s="84">
        <v>0.17214566777754794</v>
      </c>
      <c r="AD218" s="85">
        <v>210859.14347095</v>
      </c>
      <c r="AE218" s="86">
        <v>8.769108735794187</v>
      </c>
      <c r="AF218" s="87"/>
      <c r="AG218" s="88" t="s">
        <v>289</v>
      </c>
      <c r="AH218" s="60" t="s">
        <v>277</v>
      </c>
      <c r="AI218" s="6">
        <v>215</v>
      </c>
      <c r="AJ218" s="62">
        <v>215</v>
      </c>
      <c r="AL218" s="64" t="s">
        <v>289</v>
      </c>
      <c r="AM218" s="65" t="s">
        <v>276</v>
      </c>
      <c r="AN218" s="66">
        <v>46.22616892582968</v>
      </c>
      <c r="AO218" s="67">
        <v>210859.14347095</v>
      </c>
      <c r="AP218" s="68">
        <v>8.769108735794187</v>
      </c>
      <c r="AQ218" s="14">
        <v>85</v>
      </c>
      <c r="AR218" s="14">
        <v>217</v>
      </c>
    </row>
    <row r="219" spans="1:44" ht="9">
      <c r="A219" s="69" t="s">
        <v>290</v>
      </c>
      <c r="B219" s="70" t="s">
        <v>276</v>
      </c>
      <c r="C219" s="71">
        <v>77</v>
      </c>
      <c r="D219" s="72">
        <v>71.56201384070408</v>
      </c>
      <c r="E219" s="73">
        <v>4192.796610169492</v>
      </c>
      <c r="F219" s="74">
        <v>6391.725460753689</v>
      </c>
      <c r="G219" s="75"/>
      <c r="H219" s="76"/>
      <c r="I219" s="76">
        <v>1.026062832531122</v>
      </c>
      <c r="J219" s="76"/>
      <c r="K219" s="76">
        <v>1.0381386116038753</v>
      </c>
      <c r="L219" s="77">
        <v>1.0788943659744177</v>
      </c>
      <c r="M219" s="78">
        <v>1.6883279999999998</v>
      </c>
      <c r="N219" s="79">
        <v>6.753311999999999</v>
      </c>
      <c r="O219" s="80">
        <v>14.582407328730966</v>
      </c>
      <c r="P219" s="78">
        <v>0</v>
      </c>
      <c r="Q219" s="79">
        <v>12.97834252257056</v>
      </c>
      <c r="R219" s="79">
        <v>0</v>
      </c>
      <c r="S219" s="81">
        <v>12.97834252257056</v>
      </c>
      <c r="T219" s="78">
        <v>0</v>
      </c>
      <c r="U219" s="82" t="s">
        <v>49</v>
      </c>
      <c r="V219" s="82">
        <v>33.394912528483275</v>
      </c>
      <c r="W219" s="83">
        <v>2.57312615</v>
      </c>
      <c r="X219" s="82">
        <v>0</v>
      </c>
      <c r="Y219" s="82" t="s">
        <v>49</v>
      </c>
      <c r="Z219" s="80">
        <v>33.394912528483275</v>
      </c>
      <c r="AA219" s="75">
        <v>35.96603106287026</v>
      </c>
      <c r="AB219" s="76">
        <v>17.98301553143513</v>
      </c>
      <c r="AC219" s="84">
        <v>0.14386412425148104</v>
      </c>
      <c r="AD219" s="85">
        <v>197208.59681208097</v>
      </c>
      <c r="AE219" s="86">
        <v>6.7735206412538105</v>
      </c>
      <c r="AF219" s="87"/>
      <c r="AG219" s="88" t="s">
        <v>290</v>
      </c>
      <c r="AH219" s="60" t="s">
        <v>277</v>
      </c>
      <c r="AI219" s="61">
        <v>216</v>
      </c>
      <c r="AJ219" s="62">
        <v>216</v>
      </c>
      <c r="AL219" s="64" t="s">
        <v>290</v>
      </c>
      <c r="AM219" s="65" t="s">
        <v>276</v>
      </c>
      <c r="AN219" s="66">
        <v>33.394912528483275</v>
      </c>
      <c r="AO219" s="67">
        <v>197208.59681208097</v>
      </c>
      <c r="AP219" s="68">
        <v>6.7735206412538105</v>
      </c>
      <c r="AQ219" s="14">
        <v>77</v>
      </c>
      <c r="AR219" s="14">
        <v>218</v>
      </c>
    </row>
    <row r="220" spans="1:44" ht="9">
      <c r="A220" s="69" t="s">
        <v>291</v>
      </c>
      <c r="B220" s="70" t="s">
        <v>276</v>
      </c>
      <c r="C220" s="71">
        <v>63</v>
      </c>
      <c r="D220" s="72">
        <v>63</v>
      </c>
      <c r="E220" s="73">
        <v>4560.810810810811</v>
      </c>
      <c r="F220" s="74">
        <v>5567.609797297293</v>
      </c>
      <c r="G220" s="75"/>
      <c r="H220" s="76"/>
      <c r="I220" s="76">
        <v>1.0248588083583492</v>
      </c>
      <c r="J220" s="76"/>
      <c r="K220" s="76">
        <v>1.0363767228977177</v>
      </c>
      <c r="L220" s="77">
        <v>1.075249684468086</v>
      </c>
      <c r="M220" s="78">
        <v>2.546</v>
      </c>
      <c r="N220" s="79">
        <v>5.092</v>
      </c>
      <c r="O220" s="80">
        <v>11.617513761084453</v>
      </c>
      <c r="P220" s="78">
        <v>0</v>
      </c>
      <c r="Q220" s="79">
        <v>0</v>
      </c>
      <c r="R220" s="79">
        <v>20.679174494730326</v>
      </c>
      <c r="S220" s="81">
        <v>20.679174494730326</v>
      </c>
      <c r="T220" s="78">
        <v>0</v>
      </c>
      <c r="U220" s="82" t="s">
        <v>49</v>
      </c>
      <c r="V220" s="82">
        <v>0</v>
      </c>
      <c r="W220" s="83" t="s">
        <v>49</v>
      </c>
      <c r="X220" s="82">
        <v>34.406138735214185</v>
      </c>
      <c r="Y220" s="82">
        <v>1.6638062</v>
      </c>
      <c r="Z220" s="80">
        <v>34.406138735214185</v>
      </c>
      <c r="AA220" s="75">
        <v>43.69033490185929</v>
      </c>
      <c r="AB220" s="76">
        <v>21.845167450929644</v>
      </c>
      <c r="AC220" s="84">
        <v>0.17476133960743714</v>
      </c>
      <c r="AD220" s="85">
        <v>129404.89096646855</v>
      </c>
      <c r="AE220" s="86">
        <v>10.63518959082606</v>
      </c>
      <c r="AF220" s="87"/>
      <c r="AG220" s="88" t="s">
        <v>291</v>
      </c>
      <c r="AH220" s="60" t="s">
        <v>277</v>
      </c>
      <c r="AI220" s="61">
        <v>217</v>
      </c>
      <c r="AJ220" s="62">
        <v>217</v>
      </c>
      <c r="AL220" s="64" t="s">
        <v>291</v>
      </c>
      <c r="AM220" s="65" t="s">
        <v>276</v>
      </c>
      <c r="AN220" s="66">
        <v>34.406138735214185</v>
      </c>
      <c r="AO220" s="67">
        <v>129404.89096646855</v>
      </c>
      <c r="AP220" s="68">
        <v>10.63518959082606</v>
      </c>
      <c r="AQ220" s="14">
        <v>63</v>
      </c>
      <c r="AR220" s="14">
        <v>219</v>
      </c>
    </row>
    <row r="221" spans="1:44" ht="9">
      <c r="A221" s="69" t="s">
        <v>247</v>
      </c>
      <c r="B221" s="70" t="s">
        <v>276</v>
      </c>
      <c r="C221" s="71">
        <v>55</v>
      </c>
      <c r="D221" s="72">
        <v>70.028718835739</v>
      </c>
      <c r="E221" s="73">
        <v>7025</v>
      </c>
      <c r="F221" s="74">
        <v>12171.875</v>
      </c>
      <c r="G221" s="75"/>
      <c r="H221" s="76"/>
      <c r="I221" s="76">
        <v>1.0237074623114886</v>
      </c>
      <c r="J221" s="76"/>
      <c r="K221" s="76">
        <v>1.0351843853663412</v>
      </c>
      <c r="L221" s="77">
        <v>1.0749347539035994</v>
      </c>
      <c r="M221" s="78">
        <v>3.1194439999999997</v>
      </c>
      <c r="N221" s="79">
        <v>6.238887999999999</v>
      </c>
      <c r="O221" s="80">
        <v>15.459448035562826</v>
      </c>
      <c r="P221" s="78">
        <v>0</v>
      </c>
      <c r="Q221" s="79">
        <v>0</v>
      </c>
      <c r="R221" s="79">
        <v>27.51781750330183</v>
      </c>
      <c r="S221" s="81">
        <v>27.51781750330183</v>
      </c>
      <c r="T221" s="78">
        <v>0</v>
      </c>
      <c r="U221" s="82" t="s">
        <v>49</v>
      </c>
      <c r="V221" s="82">
        <v>0</v>
      </c>
      <c r="W221" s="83" t="s">
        <v>49</v>
      </c>
      <c r="X221" s="82">
        <v>45.78431537246211</v>
      </c>
      <c r="Y221" s="82">
        <v>1.6638062</v>
      </c>
      <c r="Z221" s="80">
        <v>45.78431537246211</v>
      </c>
      <c r="AA221" s="75">
        <v>58.59046247780932</v>
      </c>
      <c r="AB221" s="76">
        <v>29.295231238904663</v>
      </c>
      <c r="AC221" s="84">
        <v>0.2343618499112373</v>
      </c>
      <c r="AD221" s="85">
        <v>201338.40646025244</v>
      </c>
      <c r="AE221" s="86">
        <v>9.095992399542647</v>
      </c>
      <c r="AF221" s="87"/>
      <c r="AG221" s="88" t="s">
        <v>247</v>
      </c>
      <c r="AH221" s="60" t="s">
        <v>277</v>
      </c>
      <c r="AI221" s="6">
        <v>218</v>
      </c>
      <c r="AJ221" s="62">
        <v>218</v>
      </c>
      <c r="AL221" s="64" t="s">
        <v>247</v>
      </c>
      <c r="AM221" s="65" t="s">
        <v>276</v>
      </c>
      <c r="AN221" s="66">
        <v>45.78431537246211</v>
      </c>
      <c r="AO221" s="67">
        <v>201338.40646025244</v>
      </c>
      <c r="AP221" s="68">
        <v>9.095992399542647</v>
      </c>
      <c r="AQ221" s="14">
        <v>55</v>
      </c>
      <c r="AR221" s="96">
        <v>220</v>
      </c>
    </row>
    <row r="222" spans="1:44" s="117" customFormat="1" ht="9">
      <c r="A222" s="97" t="s">
        <v>277</v>
      </c>
      <c r="B222" s="98"/>
      <c r="C222" s="99">
        <f>SUM(C206:C221)</f>
        <v>6732</v>
      </c>
      <c r="D222" s="124">
        <f>SUM(D206:D221)</f>
        <v>7666.117851159744</v>
      </c>
      <c r="E222" s="101"/>
      <c r="F222" s="124"/>
      <c r="G222" s="101"/>
      <c r="H222" s="99"/>
      <c r="I222" s="99"/>
      <c r="J222" s="99"/>
      <c r="K222" s="99"/>
      <c r="L222" s="124"/>
      <c r="M222" s="103">
        <f aca="true" t="shared" si="22" ref="M222:Z222">SUM(M206:M221)</f>
        <v>325.13389200000006</v>
      </c>
      <c r="N222" s="107">
        <f t="shared" si="22"/>
        <v>1035.5517600417588</v>
      </c>
      <c r="O222" s="125">
        <f t="shared" si="22"/>
        <v>1785.2551226633248</v>
      </c>
      <c r="P222" s="103">
        <f t="shared" si="22"/>
        <v>989.0556019612968</v>
      </c>
      <c r="Q222" s="107">
        <f t="shared" si="22"/>
        <v>687.9659097642774</v>
      </c>
      <c r="R222" s="107">
        <f t="shared" si="22"/>
        <v>1990.9934353716344</v>
      </c>
      <c r="S222" s="126">
        <f t="shared" si="22"/>
        <v>3668.0149470972087</v>
      </c>
      <c r="T222" s="103">
        <f t="shared" si="22"/>
        <v>14945.915919217703</v>
      </c>
      <c r="U222" s="107">
        <f t="shared" si="22"/>
        <v>41.1057125528</v>
      </c>
      <c r="V222" s="107">
        <f t="shared" si="22"/>
        <v>4870.890344934868</v>
      </c>
      <c r="W222" s="107">
        <f t="shared" si="22"/>
        <v>31.3080958225</v>
      </c>
      <c r="X222" s="107">
        <f t="shared" si="22"/>
        <v>7308.1593674861915</v>
      </c>
      <c r="Y222" s="107">
        <f t="shared" si="22"/>
        <v>22.5650304285</v>
      </c>
      <c r="Z222" s="125">
        <f t="shared" si="22"/>
        <v>27124.965631638763</v>
      </c>
      <c r="AA222" s="108">
        <f>Z222*1000000/((C222+D222)/4)/1000/25</f>
        <v>301.4279050864015</v>
      </c>
      <c r="AB222" s="127">
        <f>Z222*1000000/((C222+D222)/2)/1000/25</f>
        <v>150.71395254320075</v>
      </c>
      <c r="AC222" s="113">
        <f>AA222/250</f>
        <v>1.205711620345606</v>
      </c>
      <c r="AD222" s="111">
        <v>122861289.12608363</v>
      </c>
      <c r="AE222" s="112">
        <v>8.831086121456003</v>
      </c>
      <c r="AF222" s="113"/>
      <c r="AG222" s="114" t="s">
        <v>277</v>
      </c>
      <c r="AH222" s="114" t="s">
        <v>277</v>
      </c>
      <c r="AI222" s="115">
        <v>219</v>
      </c>
      <c r="AJ222" s="116">
        <v>219</v>
      </c>
      <c r="AL222" s="118"/>
      <c r="AM222" s="119"/>
      <c r="AN222" s="120">
        <v>27124.965631638763</v>
      </c>
      <c r="AO222" s="121">
        <v>122861289.12608363</v>
      </c>
      <c r="AP222" s="122">
        <v>8.831086121456003</v>
      </c>
      <c r="AQ222" s="123"/>
      <c r="AR222" s="123">
        <v>221</v>
      </c>
    </row>
    <row r="223" spans="1:44" ht="9">
      <c r="A223" s="69" t="s">
        <v>292</v>
      </c>
      <c r="B223" s="70" t="s">
        <v>293</v>
      </c>
      <c r="C223" s="71">
        <v>2482</v>
      </c>
      <c r="D223" s="72">
        <v>3369.6752426193093</v>
      </c>
      <c r="E223" s="73">
        <v>5706.71025152093</v>
      </c>
      <c r="F223" s="74">
        <v>8181.302549899265</v>
      </c>
      <c r="G223" s="75">
        <v>1.03</v>
      </c>
      <c r="H223" s="76">
        <v>1.16</v>
      </c>
      <c r="I223" s="76">
        <v>1.22</v>
      </c>
      <c r="J223" s="76">
        <v>1.34</v>
      </c>
      <c r="K223" s="76">
        <v>1.34</v>
      </c>
      <c r="L223" s="77">
        <v>1.755237762237762</v>
      </c>
      <c r="M223" s="78">
        <v>356.059439</v>
      </c>
      <c r="N223" s="79">
        <v>1060.8813625362777</v>
      </c>
      <c r="O223" s="80">
        <v>1348.6991037940695</v>
      </c>
      <c r="P223" s="78">
        <v>1156.188116578114</v>
      </c>
      <c r="Q223" s="79">
        <v>15.063716987728382</v>
      </c>
      <c r="R223" s="79">
        <v>1217.4765264839743</v>
      </c>
      <c r="S223" s="81">
        <v>2388.7283600498167</v>
      </c>
      <c r="T223" s="78">
        <v>5667.649044949796</v>
      </c>
      <c r="U223" s="82">
        <v>4.9020128849999995</v>
      </c>
      <c r="V223" s="82">
        <v>35.46973929789398</v>
      </c>
      <c r="W223" s="83">
        <v>2.354647218</v>
      </c>
      <c r="X223" s="82">
        <v>1853.6515777518748</v>
      </c>
      <c r="Y223" s="82">
        <v>1.5225357840000002</v>
      </c>
      <c r="Z223" s="80">
        <v>7556.770361999565</v>
      </c>
      <c r="AA223" s="75">
        <v>206.6217292979376</v>
      </c>
      <c r="AB223" s="76">
        <v>103.3108646489688</v>
      </c>
      <c r="AC223" s="84">
        <v>0.8264869171917504</v>
      </c>
      <c r="AD223" s="85">
        <v>153467725.98248327</v>
      </c>
      <c r="AE223" s="86">
        <v>1.9696050915257817</v>
      </c>
      <c r="AF223" s="87"/>
      <c r="AG223" s="88" t="s">
        <v>292</v>
      </c>
      <c r="AH223" s="60" t="s">
        <v>294</v>
      </c>
      <c r="AI223" s="61">
        <v>220</v>
      </c>
      <c r="AJ223" s="62">
        <v>220</v>
      </c>
      <c r="AL223" s="64" t="s">
        <v>292</v>
      </c>
      <c r="AM223" s="65" t="s">
        <v>293</v>
      </c>
      <c r="AN223" s="66">
        <v>7556.770361999565</v>
      </c>
      <c r="AO223" s="67">
        <v>153467725.98248327</v>
      </c>
      <c r="AP223" s="68">
        <v>1.9696050915257817</v>
      </c>
      <c r="AQ223" s="14">
        <v>2482</v>
      </c>
      <c r="AR223" s="14">
        <v>222</v>
      </c>
    </row>
    <row r="224" spans="1:44" ht="9">
      <c r="A224" s="69" t="s">
        <v>295</v>
      </c>
      <c r="B224" s="70" t="s">
        <v>293</v>
      </c>
      <c r="C224" s="71">
        <v>127</v>
      </c>
      <c r="D224" s="72">
        <v>130.6281775153068</v>
      </c>
      <c r="E224" s="73">
        <v>3093.3333333333335</v>
      </c>
      <c r="F224" s="74">
        <v>3656.6091954022995</v>
      </c>
      <c r="G224" s="75"/>
      <c r="H224" s="76"/>
      <c r="I224" s="76">
        <v>1.0288731061322345</v>
      </c>
      <c r="J224" s="76"/>
      <c r="K224" s="76">
        <v>1.0425319626191065</v>
      </c>
      <c r="L224" s="77">
        <v>1.0886306032622994</v>
      </c>
      <c r="M224" s="78">
        <v>4.03965</v>
      </c>
      <c r="N224" s="79">
        <v>8.0793</v>
      </c>
      <c r="O224" s="80">
        <v>18.304786548540495</v>
      </c>
      <c r="P224" s="78">
        <v>0</v>
      </c>
      <c r="Q224" s="79">
        <v>0</v>
      </c>
      <c r="R224" s="79">
        <v>36.60957309708099</v>
      </c>
      <c r="S224" s="81">
        <v>36.60957309708099</v>
      </c>
      <c r="T224" s="78">
        <v>0</v>
      </c>
      <c r="U224" s="82" t="s">
        <v>49</v>
      </c>
      <c r="V224" s="82">
        <v>0</v>
      </c>
      <c r="W224" s="83" t="s">
        <v>49</v>
      </c>
      <c r="X224" s="82">
        <v>48.2592078591078</v>
      </c>
      <c r="Y224" s="82">
        <v>1.3182128</v>
      </c>
      <c r="Z224" s="80">
        <v>48.2592078591078</v>
      </c>
      <c r="AA224" s="75">
        <v>29.971384853655934</v>
      </c>
      <c r="AB224" s="76">
        <v>14.985692426827965</v>
      </c>
      <c r="AC224" s="84">
        <v>0.11988553941462372</v>
      </c>
      <c r="AD224" s="85">
        <v>343130.1257214561</v>
      </c>
      <c r="AE224" s="86">
        <v>5.6257616853244</v>
      </c>
      <c r="AF224" s="87"/>
      <c r="AG224" s="88" t="s">
        <v>295</v>
      </c>
      <c r="AH224" s="60" t="s">
        <v>294</v>
      </c>
      <c r="AI224" s="61">
        <v>221</v>
      </c>
      <c r="AJ224" s="62">
        <v>221</v>
      </c>
      <c r="AL224" s="64" t="s">
        <v>295</v>
      </c>
      <c r="AM224" s="65" t="s">
        <v>293</v>
      </c>
      <c r="AN224" s="66">
        <v>48.2592078591078</v>
      </c>
      <c r="AO224" s="67">
        <v>343130.1257214561</v>
      </c>
      <c r="AP224" s="68">
        <v>5.6257616853244</v>
      </c>
      <c r="AQ224" s="14">
        <v>127</v>
      </c>
      <c r="AR224" s="14">
        <v>223</v>
      </c>
    </row>
    <row r="225" spans="1:44" ht="9">
      <c r="A225" s="69" t="s">
        <v>296</v>
      </c>
      <c r="B225" s="70" t="s">
        <v>293</v>
      </c>
      <c r="C225" s="71">
        <v>99</v>
      </c>
      <c r="D225" s="72">
        <v>132.75449634443544</v>
      </c>
      <c r="E225" s="73">
        <v>4336.09958506224</v>
      </c>
      <c r="F225" s="74">
        <v>8229.673559935938</v>
      </c>
      <c r="G225" s="75"/>
      <c r="H225" s="76"/>
      <c r="I225" s="76">
        <v>1.0261402529601376</v>
      </c>
      <c r="J225" s="76"/>
      <c r="K225" s="76">
        <v>1.0403451522841818</v>
      </c>
      <c r="L225" s="77">
        <v>1.0882866875028312</v>
      </c>
      <c r="M225" s="78">
        <v>4.936159999999999</v>
      </c>
      <c r="N225" s="79">
        <v>9.872319999999998</v>
      </c>
      <c r="O225" s="80">
        <v>24.90362182853284</v>
      </c>
      <c r="P225" s="78">
        <v>0</v>
      </c>
      <c r="Q225" s="79">
        <v>0</v>
      </c>
      <c r="R225" s="79">
        <v>44.32844685478846</v>
      </c>
      <c r="S225" s="81">
        <v>44.32844685478846</v>
      </c>
      <c r="T225" s="78">
        <v>0</v>
      </c>
      <c r="U225" s="82" t="s">
        <v>49</v>
      </c>
      <c r="V225" s="82">
        <v>0</v>
      </c>
      <c r="W225" s="83" t="s">
        <v>49</v>
      </c>
      <c r="X225" s="82">
        <v>58.43432604810188</v>
      </c>
      <c r="Y225" s="82">
        <v>1.3182127999999997</v>
      </c>
      <c r="Z225" s="80">
        <v>58.43432604810188</v>
      </c>
      <c r="AA225" s="75">
        <v>40.342225567011255</v>
      </c>
      <c r="AB225" s="76">
        <v>20.17111278350563</v>
      </c>
      <c r="AC225" s="84">
        <v>0.16136890226804504</v>
      </c>
      <c r="AD225" s="85">
        <v>358658.5213135156</v>
      </c>
      <c r="AE225" s="86">
        <v>6.516987337604333</v>
      </c>
      <c r="AF225" s="87"/>
      <c r="AG225" s="88" t="s">
        <v>296</v>
      </c>
      <c r="AH225" s="60" t="s">
        <v>294</v>
      </c>
      <c r="AI225" s="6">
        <v>222</v>
      </c>
      <c r="AJ225" s="62">
        <v>222</v>
      </c>
      <c r="AL225" s="64" t="s">
        <v>296</v>
      </c>
      <c r="AM225" s="65" t="s">
        <v>293</v>
      </c>
      <c r="AN225" s="66">
        <v>58.43432604810188</v>
      </c>
      <c r="AO225" s="67">
        <v>358658.5213135156</v>
      </c>
      <c r="AP225" s="68">
        <v>6.516987337604333</v>
      </c>
      <c r="AQ225" s="14">
        <v>99</v>
      </c>
      <c r="AR225" s="14">
        <v>224</v>
      </c>
    </row>
    <row r="226" spans="1:44" ht="9">
      <c r="A226" s="69" t="s">
        <v>297</v>
      </c>
      <c r="B226" s="70" t="s">
        <v>293</v>
      </c>
      <c r="C226" s="71">
        <v>95</v>
      </c>
      <c r="D226" s="72">
        <v>122.64981753709506</v>
      </c>
      <c r="E226" s="73">
        <v>3900</v>
      </c>
      <c r="F226" s="74">
        <v>5469.702216066478</v>
      </c>
      <c r="G226" s="75"/>
      <c r="H226" s="76"/>
      <c r="I226" s="76">
        <v>1.0263666949280346</v>
      </c>
      <c r="J226" s="76"/>
      <c r="K226" s="76">
        <v>1.0399830391082527</v>
      </c>
      <c r="L226" s="77">
        <v>1.0859382007164893</v>
      </c>
      <c r="M226" s="78">
        <v>15.594861000000002</v>
      </c>
      <c r="N226" s="79">
        <v>31.189722000000003</v>
      </c>
      <c r="O226" s="80">
        <v>34.68735891135398</v>
      </c>
      <c r="P226" s="78">
        <v>0</v>
      </c>
      <c r="Q226" s="79">
        <v>0</v>
      </c>
      <c r="R226" s="79">
        <v>61.74349886221009</v>
      </c>
      <c r="S226" s="81">
        <v>61.74349886221009</v>
      </c>
      <c r="T226" s="78">
        <v>0</v>
      </c>
      <c r="U226" s="82" t="s">
        <v>49</v>
      </c>
      <c r="V226" s="82">
        <v>0</v>
      </c>
      <c r="W226" s="83" t="s">
        <v>49</v>
      </c>
      <c r="X226" s="82">
        <v>81.39107051695078</v>
      </c>
      <c r="Y226" s="82">
        <v>1.3182128</v>
      </c>
      <c r="Z226" s="80">
        <v>81.39107051695078</v>
      </c>
      <c r="AA226" s="75">
        <v>59.832677233890294</v>
      </c>
      <c r="AB226" s="76">
        <v>29.91633861694515</v>
      </c>
      <c r="AC226" s="84">
        <v>0.23933070893556121</v>
      </c>
      <c r="AD226" s="85">
        <v>340626.7475639819</v>
      </c>
      <c r="AE226" s="86">
        <v>9.557801446777178</v>
      </c>
      <c r="AF226" s="87"/>
      <c r="AG226" s="88" t="s">
        <v>297</v>
      </c>
      <c r="AH226" s="60" t="s">
        <v>294</v>
      </c>
      <c r="AI226" s="6">
        <v>223</v>
      </c>
      <c r="AJ226" s="62">
        <v>223</v>
      </c>
      <c r="AL226" s="64" t="s">
        <v>297</v>
      </c>
      <c r="AM226" s="65" t="s">
        <v>293</v>
      </c>
      <c r="AN226" s="66">
        <v>81.39107051695078</v>
      </c>
      <c r="AO226" s="67">
        <v>340626.7475639819</v>
      </c>
      <c r="AP226" s="68">
        <v>9.557801446777178</v>
      </c>
      <c r="AQ226" s="14">
        <v>95</v>
      </c>
      <c r="AR226" s="96">
        <v>225</v>
      </c>
    </row>
    <row r="227" spans="1:44" s="117" customFormat="1" ht="9">
      <c r="A227" s="97" t="s">
        <v>294</v>
      </c>
      <c r="B227" s="98"/>
      <c r="C227" s="99">
        <f>SUM(C223:C226)</f>
        <v>2803</v>
      </c>
      <c r="D227" s="124">
        <f>SUM(D223:D226)</f>
        <v>3755.707734016147</v>
      </c>
      <c r="E227" s="101"/>
      <c r="F227" s="124"/>
      <c r="G227" s="101"/>
      <c r="H227" s="99"/>
      <c r="I227" s="99"/>
      <c r="J227" s="99"/>
      <c r="K227" s="99"/>
      <c r="L227" s="124"/>
      <c r="M227" s="103">
        <f aca="true" t="shared" si="23" ref="M227:Z227">SUM(M223:M226)</f>
        <v>380.63010999999995</v>
      </c>
      <c r="N227" s="107">
        <f t="shared" si="23"/>
        <v>1110.0227045362778</v>
      </c>
      <c r="O227" s="125">
        <f t="shared" si="23"/>
        <v>1426.5948710824969</v>
      </c>
      <c r="P227" s="103">
        <f t="shared" si="23"/>
        <v>1156.188116578114</v>
      </c>
      <c r="Q227" s="107">
        <f t="shared" si="23"/>
        <v>15.063716987728382</v>
      </c>
      <c r="R227" s="107">
        <f t="shared" si="23"/>
        <v>1360.1580452980538</v>
      </c>
      <c r="S227" s="126">
        <f t="shared" si="23"/>
        <v>2531.409878863896</v>
      </c>
      <c r="T227" s="103">
        <f t="shared" si="23"/>
        <v>5667.649044949796</v>
      </c>
      <c r="U227" s="107">
        <f t="shared" si="23"/>
        <v>4.9020128849999995</v>
      </c>
      <c r="V227" s="107">
        <f t="shared" si="23"/>
        <v>35.46973929789398</v>
      </c>
      <c r="W227" s="107">
        <f t="shared" si="23"/>
        <v>2.354647218</v>
      </c>
      <c r="X227" s="107">
        <f t="shared" si="23"/>
        <v>2041.7361821760353</v>
      </c>
      <c r="Y227" s="107">
        <f t="shared" si="23"/>
        <v>5.477174183999999</v>
      </c>
      <c r="Z227" s="125">
        <f t="shared" si="23"/>
        <v>7744.854966423725</v>
      </c>
      <c r="AA227" s="108">
        <f>Z227*1000000/((C227+D227)/4)/1000/25</f>
        <v>188.93612048009356</v>
      </c>
      <c r="AB227" s="127">
        <f>Z227*1000000/((C227+D227)/2)/1000/25</f>
        <v>94.46806024004678</v>
      </c>
      <c r="AC227" s="113">
        <f>AA227/250</f>
        <v>0.7557444819203742</v>
      </c>
      <c r="AD227" s="111">
        <v>154510141.37708223</v>
      </c>
      <c r="AE227" s="112">
        <v>2.0050088356394404</v>
      </c>
      <c r="AF227" s="113"/>
      <c r="AG227" s="114" t="s">
        <v>294</v>
      </c>
      <c r="AH227" s="114" t="s">
        <v>294</v>
      </c>
      <c r="AI227" s="135">
        <v>224</v>
      </c>
      <c r="AJ227" s="116">
        <v>224</v>
      </c>
      <c r="AL227" s="118"/>
      <c r="AM227" s="119"/>
      <c r="AN227" s="120">
        <v>7744.854966423725</v>
      </c>
      <c r="AO227" s="121">
        <v>154510141.37708223</v>
      </c>
      <c r="AP227" s="122">
        <v>2.0050088356394404</v>
      </c>
      <c r="AQ227" s="123"/>
      <c r="AR227" s="123">
        <v>226</v>
      </c>
    </row>
    <row r="228" spans="1:44" ht="9">
      <c r="A228" s="69" t="s">
        <v>287</v>
      </c>
      <c r="B228" s="70" t="s">
        <v>298</v>
      </c>
      <c r="C228" s="71">
        <v>394</v>
      </c>
      <c r="D228" s="72">
        <v>496.21769864678157</v>
      </c>
      <c r="E228" s="73">
        <v>3688.3910386965376</v>
      </c>
      <c r="F228" s="74">
        <v>138.2791757277446</v>
      </c>
      <c r="G228" s="75"/>
      <c r="H228" s="76"/>
      <c r="I228" s="76">
        <v>1.0343805986978414</v>
      </c>
      <c r="J228" s="76"/>
      <c r="K228" s="76">
        <v>1.052472360983636</v>
      </c>
      <c r="L228" s="77">
        <v>1.1135320586981923</v>
      </c>
      <c r="M228" s="78">
        <v>19.187018000000002</v>
      </c>
      <c r="N228" s="79">
        <v>68.28063917647059</v>
      </c>
      <c r="O228" s="80">
        <v>48.15185721541279</v>
      </c>
      <c r="P228" s="78">
        <v>30.920214875611713</v>
      </c>
      <c r="Q228" s="79">
        <v>56.86361006661927</v>
      </c>
      <c r="R228" s="79">
        <v>33.722611569957664</v>
      </c>
      <c r="S228" s="81">
        <v>121.50643651218864</v>
      </c>
      <c r="T228" s="78">
        <v>145.16654381413753</v>
      </c>
      <c r="U228" s="82">
        <v>4.694875</v>
      </c>
      <c r="V228" s="82">
        <v>147.47136577799688</v>
      </c>
      <c r="W228" s="83">
        <v>2.593422499999999</v>
      </c>
      <c r="X228" s="82">
        <v>56.55045902000911</v>
      </c>
      <c r="Y228" s="82">
        <v>1.67693</v>
      </c>
      <c r="Z228" s="80">
        <v>349.1883686121435</v>
      </c>
      <c r="AA228" s="75">
        <v>62.760085609251604</v>
      </c>
      <c r="AB228" s="76">
        <v>31.380042804625806</v>
      </c>
      <c r="AC228" s="84">
        <v>0.25104034243700646</v>
      </c>
      <c r="AD228" s="85">
        <v>2119320.0986257233</v>
      </c>
      <c r="AE228" s="86">
        <v>6.590573436048199</v>
      </c>
      <c r="AF228" s="87"/>
      <c r="AG228" s="88" t="s">
        <v>287</v>
      </c>
      <c r="AH228" s="60" t="s">
        <v>299</v>
      </c>
      <c r="AI228" s="61">
        <v>232</v>
      </c>
      <c r="AJ228" s="62">
        <v>225</v>
      </c>
      <c r="AL228" s="64" t="s">
        <v>287</v>
      </c>
      <c r="AM228" s="65" t="s">
        <v>298</v>
      </c>
      <c r="AN228" s="66">
        <v>349.1883686121435</v>
      </c>
      <c r="AO228" s="67">
        <v>2119320.0986257233</v>
      </c>
      <c r="AP228" s="68">
        <v>6.590573436048199</v>
      </c>
      <c r="AQ228" s="14">
        <v>394</v>
      </c>
      <c r="AR228" s="14">
        <v>234</v>
      </c>
    </row>
    <row r="229" spans="1:44" ht="9">
      <c r="A229" s="69" t="s">
        <v>300</v>
      </c>
      <c r="B229" s="70" t="s">
        <v>298</v>
      </c>
      <c r="C229" s="71">
        <v>216</v>
      </c>
      <c r="D229" s="72">
        <v>283.96801499597467</v>
      </c>
      <c r="E229" s="73">
        <v>3173.1770833333335</v>
      </c>
      <c r="F229" s="74">
        <v>1811.399739583343</v>
      </c>
      <c r="G229" s="75"/>
      <c r="H229" s="76"/>
      <c r="I229" s="76">
        <v>1.0314504820903578</v>
      </c>
      <c r="J229" s="76"/>
      <c r="K229" s="76">
        <v>1.047194944419467</v>
      </c>
      <c r="L229" s="77">
        <v>1.1003325047802104</v>
      </c>
      <c r="M229" s="78">
        <v>27.406643</v>
      </c>
      <c r="N229" s="79">
        <v>91.64938333333333</v>
      </c>
      <c r="O229" s="80">
        <v>65.32960226596303</v>
      </c>
      <c r="P229" s="78">
        <v>38.458801245304755</v>
      </c>
      <c r="Q229" s="79">
        <v>19.0299783497069</v>
      </c>
      <c r="R229" s="79">
        <v>43.31713432408006</v>
      </c>
      <c r="S229" s="81">
        <v>100.80591391909172</v>
      </c>
      <c r="T229" s="78">
        <v>180.55926449655013</v>
      </c>
      <c r="U229" s="82">
        <v>4.694874999999999</v>
      </c>
      <c r="V229" s="82">
        <v>49.35277402664274</v>
      </c>
      <c r="W229" s="83">
        <v>2.5934224999999995</v>
      </c>
      <c r="X229" s="82">
        <v>72.63980206207955</v>
      </c>
      <c r="Y229" s="82">
        <v>1.6769299999999996</v>
      </c>
      <c r="Z229" s="80">
        <v>302.55184058527243</v>
      </c>
      <c r="AA229" s="75">
        <v>96.82278274147865</v>
      </c>
      <c r="AB229" s="76">
        <v>48.411391370739324</v>
      </c>
      <c r="AC229" s="84">
        <v>0.3872911309659146</v>
      </c>
      <c r="AD229" s="85">
        <v>936022.6896273964</v>
      </c>
      <c r="AE229" s="86">
        <v>12.92925241825963</v>
      </c>
      <c r="AF229" s="87"/>
      <c r="AG229" s="88" t="s">
        <v>300</v>
      </c>
      <c r="AH229" s="60" t="s">
        <v>299</v>
      </c>
      <c r="AI229" s="61">
        <v>233</v>
      </c>
      <c r="AJ229" s="62">
        <v>226</v>
      </c>
      <c r="AL229" s="64" t="s">
        <v>300</v>
      </c>
      <c r="AM229" s="65" t="s">
        <v>298</v>
      </c>
      <c r="AN229" s="66">
        <v>302.55184058527243</v>
      </c>
      <c r="AO229" s="67">
        <v>936022.6896273964</v>
      </c>
      <c r="AP229" s="68">
        <v>12.92925241825963</v>
      </c>
      <c r="AQ229" s="14">
        <v>216</v>
      </c>
      <c r="AR229" s="96">
        <v>235</v>
      </c>
    </row>
    <row r="230" spans="1:44" ht="9">
      <c r="A230" s="69" t="s">
        <v>301</v>
      </c>
      <c r="B230" s="70" t="s">
        <v>298</v>
      </c>
      <c r="C230" s="71">
        <v>73</v>
      </c>
      <c r="D230" s="72">
        <v>97.3976932848092</v>
      </c>
      <c r="E230" s="73">
        <v>3005</v>
      </c>
      <c r="F230" s="74">
        <v>3262.39224137931</v>
      </c>
      <c r="G230" s="75"/>
      <c r="H230" s="76"/>
      <c r="I230" s="76">
        <v>1.0276907231010475</v>
      </c>
      <c r="J230" s="76"/>
      <c r="K230" s="76">
        <v>1.0376702338932828</v>
      </c>
      <c r="L230" s="77">
        <v>1.0713510828170771</v>
      </c>
      <c r="M230" s="78">
        <v>5.302186</v>
      </c>
      <c r="N230" s="79">
        <v>13.68737</v>
      </c>
      <c r="O230" s="80">
        <v>17.89798514596482</v>
      </c>
      <c r="P230" s="78">
        <v>0</v>
      </c>
      <c r="Q230" s="79">
        <v>7.1759165776982625</v>
      </c>
      <c r="R230" s="79">
        <v>17.506580404420856</v>
      </c>
      <c r="S230" s="81">
        <v>24.68249698211912</v>
      </c>
      <c r="T230" s="78">
        <v>0</v>
      </c>
      <c r="U230" s="82" t="s">
        <v>49</v>
      </c>
      <c r="V230" s="82">
        <v>18.61018351072567</v>
      </c>
      <c r="W230" s="83">
        <v>2.5934224999999995</v>
      </c>
      <c r="X230" s="82">
        <v>29.35730987758546</v>
      </c>
      <c r="Y230" s="82">
        <v>1.6769299999999998</v>
      </c>
      <c r="Z230" s="80">
        <v>47.96749338831113</v>
      </c>
      <c r="AA230" s="75">
        <v>45.04050961125295</v>
      </c>
      <c r="AB230" s="76">
        <v>22.52025480562647</v>
      </c>
      <c r="AC230" s="84">
        <v>0.18016203844501177</v>
      </c>
      <c r="AD230" s="85">
        <v>165437.86890051383</v>
      </c>
      <c r="AE230" s="86">
        <v>11.597705823243263</v>
      </c>
      <c r="AF230" s="87"/>
      <c r="AG230" s="88" t="s">
        <v>301</v>
      </c>
      <c r="AH230" s="60" t="s">
        <v>299</v>
      </c>
      <c r="AI230" s="6">
        <v>234</v>
      </c>
      <c r="AJ230" s="62">
        <v>227</v>
      </c>
      <c r="AL230" s="64" t="s">
        <v>301</v>
      </c>
      <c r="AM230" s="65" t="s">
        <v>298</v>
      </c>
      <c r="AN230" s="66">
        <v>47.96749338831113</v>
      </c>
      <c r="AO230" s="67">
        <v>165437.86890051383</v>
      </c>
      <c r="AP230" s="68">
        <v>11.597705823243263</v>
      </c>
      <c r="AQ230" s="14">
        <v>73</v>
      </c>
      <c r="AR230" s="14">
        <v>236</v>
      </c>
    </row>
    <row r="231" spans="1:44" ht="9">
      <c r="A231" s="69" t="s">
        <v>302</v>
      </c>
      <c r="B231" s="70" t="s">
        <v>298</v>
      </c>
      <c r="C231" s="71">
        <v>60</v>
      </c>
      <c r="D231" s="72">
        <v>75.19524463919933</v>
      </c>
      <c r="E231" s="73">
        <v>3074.946466809422</v>
      </c>
      <c r="F231" s="74">
        <v>3469.7602613177696</v>
      </c>
      <c r="G231" s="75"/>
      <c r="H231" s="76"/>
      <c r="I231" s="76">
        <v>1.0251379284521585</v>
      </c>
      <c r="J231" s="76"/>
      <c r="K231" s="76">
        <v>1.03594834525631</v>
      </c>
      <c r="L231" s="77">
        <v>1.072433501970322</v>
      </c>
      <c r="M231" s="78">
        <v>0.3</v>
      </c>
      <c r="N231" s="79">
        <v>1.2</v>
      </c>
      <c r="O231" s="80">
        <v>8.099294629719466</v>
      </c>
      <c r="P231" s="78">
        <v>0</v>
      </c>
      <c r="Q231" s="79">
        <v>7.208372220450325</v>
      </c>
      <c r="R231" s="79">
        <v>0</v>
      </c>
      <c r="S231" s="81">
        <v>7.208372220450325</v>
      </c>
      <c r="T231" s="78">
        <v>0</v>
      </c>
      <c r="U231" s="82" t="s">
        <v>49</v>
      </c>
      <c r="V231" s="82">
        <v>18.69435470489083</v>
      </c>
      <c r="W231" s="83">
        <v>2.5934224999999995</v>
      </c>
      <c r="X231" s="82">
        <v>0</v>
      </c>
      <c r="Y231" s="82" t="s">
        <v>49</v>
      </c>
      <c r="Z231" s="80">
        <v>18.69435470489083</v>
      </c>
      <c r="AA231" s="75">
        <v>22.12427486458556</v>
      </c>
      <c r="AB231" s="76">
        <v>11.06213743229278</v>
      </c>
      <c r="AC231" s="84">
        <v>0.08849709945834223</v>
      </c>
      <c r="AD231" s="85">
        <v>149338.1671663761</v>
      </c>
      <c r="AE231" s="86">
        <v>5.00725435690225</v>
      </c>
      <c r="AF231" s="87"/>
      <c r="AG231" s="88" t="s">
        <v>302</v>
      </c>
      <c r="AH231" s="60" t="s">
        <v>299</v>
      </c>
      <c r="AI231" s="6">
        <v>235</v>
      </c>
      <c r="AJ231" s="62">
        <v>228</v>
      </c>
      <c r="AL231" s="64" t="s">
        <v>302</v>
      </c>
      <c r="AM231" s="65" t="s">
        <v>298</v>
      </c>
      <c r="AN231" s="66">
        <v>18.69435470489083</v>
      </c>
      <c r="AO231" s="67">
        <v>149338.1671663761</v>
      </c>
      <c r="AP231" s="68">
        <v>5.00725435690225</v>
      </c>
      <c r="AQ231" s="14">
        <v>60</v>
      </c>
      <c r="AR231" s="14">
        <v>237</v>
      </c>
    </row>
    <row r="232" spans="1:44" s="117" customFormat="1" ht="9">
      <c r="A232" s="97" t="s">
        <v>299</v>
      </c>
      <c r="B232" s="98"/>
      <c r="C232" s="99">
        <f>SUM(C228:C231)</f>
        <v>743</v>
      </c>
      <c r="D232" s="100">
        <f>SUM(D228:D231)</f>
        <v>952.7786515667648</v>
      </c>
      <c r="E232" s="101"/>
      <c r="F232" s="100"/>
      <c r="G232" s="101"/>
      <c r="H232" s="102"/>
      <c r="I232" s="102"/>
      <c r="J232" s="102"/>
      <c r="K232" s="102"/>
      <c r="L232" s="100"/>
      <c r="M232" s="103">
        <f aca="true" t="shared" si="24" ref="M232:Z232">SUM(M228:M231)</f>
        <v>52.19584699999999</v>
      </c>
      <c r="N232" s="104">
        <f t="shared" si="24"/>
        <v>174.81739250980388</v>
      </c>
      <c r="O232" s="105">
        <f t="shared" si="24"/>
        <v>139.4787392570601</v>
      </c>
      <c r="P232" s="103">
        <f t="shared" si="24"/>
        <v>69.37901612091648</v>
      </c>
      <c r="Q232" s="104">
        <f t="shared" si="24"/>
        <v>90.27787721447476</v>
      </c>
      <c r="R232" s="104">
        <f t="shared" si="24"/>
        <v>94.54632629845858</v>
      </c>
      <c r="S232" s="106">
        <f t="shared" si="24"/>
        <v>254.2032196338498</v>
      </c>
      <c r="T232" s="103">
        <f t="shared" si="24"/>
        <v>325.7258083106876</v>
      </c>
      <c r="U232" s="104">
        <f t="shared" si="24"/>
        <v>9.38975</v>
      </c>
      <c r="V232" s="104">
        <f t="shared" si="24"/>
        <v>234.12867802025613</v>
      </c>
      <c r="W232" s="107">
        <f t="shared" si="24"/>
        <v>10.373689999999996</v>
      </c>
      <c r="X232" s="104">
        <f t="shared" si="24"/>
        <v>158.54757095967412</v>
      </c>
      <c r="Y232" s="104">
        <f t="shared" si="24"/>
        <v>5.03079</v>
      </c>
      <c r="Z232" s="105">
        <f t="shared" si="24"/>
        <v>718.4020572906179</v>
      </c>
      <c r="AA232" s="108">
        <f>Z232*1000000/((C232+D232)/4)/1000/25</f>
        <v>67.78262543893888</v>
      </c>
      <c r="AB232" s="109">
        <f>Z232*1000000/((C232+D232)/2)/1000/25</f>
        <v>33.89131271946944</v>
      </c>
      <c r="AC232" s="110">
        <f>AA232/250</f>
        <v>0.27113050175575554</v>
      </c>
      <c r="AD232" s="111">
        <v>3370118.8243200094</v>
      </c>
      <c r="AE232" s="112">
        <v>8.52672673861071</v>
      </c>
      <c r="AF232" s="113"/>
      <c r="AG232" s="114" t="s">
        <v>299</v>
      </c>
      <c r="AH232" s="114" t="s">
        <v>299</v>
      </c>
      <c r="AI232" s="135">
        <v>236</v>
      </c>
      <c r="AJ232" s="116">
        <v>229</v>
      </c>
      <c r="AL232" s="118"/>
      <c r="AM232" s="119"/>
      <c r="AN232" s="120">
        <v>718.4020572906179</v>
      </c>
      <c r="AO232" s="121">
        <v>3370118.8243200094</v>
      </c>
      <c r="AP232" s="122">
        <v>8.52672673861071</v>
      </c>
      <c r="AQ232" s="123"/>
      <c r="AR232" s="123">
        <v>238</v>
      </c>
    </row>
    <row r="233" spans="1:44" ht="9">
      <c r="A233" s="69" t="s">
        <v>303</v>
      </c>
      <c r="B233" s="70" t="s">
        <v>304</v>
      </c>
      <c r="C233" s="71">
        <v>2067</v>
      </c>
      <c r="D233" s="72">
        <v>2323.748735298347</v>
      </c>
      <c r="E233" s="73">
        <v>6419.613486842105</v>
      </c>
      <c r="F233" s="74">
        <v>5576.5114842730545</v>
      </c>
      <c r="G233" s="75">
        <v>1.09</v>
      </c>
      <c r="H233" s="76">
        <v>1.18</v>
      </c>
      <c r="I233" s="76">
        <v>1.21</v>
      </c>
      <c r="J233" s="76">
        <v>1.24</v>
      </c>
      <c r="K233" s="76">
        <v>1.22</v>
      </c>
      <c r="L233" s="77">
        <v>1.4217412587412586</v>
      </c>
      <c r="M233" s="78">
        <v>149.182272</v>
      </c>
      <c r="N233" s="79">
        <v>471.73784748307696</v>
      </c>
      <c r="O233" s="80">
        <v>541.5093746251091</v>
      </c>
      <c r="P233" s="78">
        <v>414.49938622013894</v>
      </c>
      <c r="Q233" s="79">
        <v>0</v>
      </c>
      <c r="R233" s="79">
        <v>416.0886742875691</v>
      </c>
      <c r="S233" s="81">
        <v>830.5880605077081</v>
      </c>
      <c r="T233" s="78">
        <v>1685.1363656236613</v>
      </c>
      <c r="U233" s="82">
        <v>4.065473729624999</v>
      </c>
      <c r="V233" s="82">
        <v>0</v>
      </c>
      <c r="W233" s="83" t="s">
        <v>49</v>
      </c>
      <c r="X233" s="82">
        <v>554.3211589299516</v>
      </c>
      <c r="Y233" s="82">
        <v>1.332218811</v>
      </c>
      <c r="Z233" s="80">
        <v>2239.457524553613</v>
      </c>
      <c r="AA233" s="75">
        <v>81.60640144310855</v>
      </c>
      <c r="AB233" s="76">
        <v>40.803200721554276</v>
      </c>
      <c r="AC233" s="84">
        <v>0.32642560577243424</v>
      </c>
      <c r="AD233" s="85">
        <v>45473175.41403945</v>
      </c>
      <c r="AE233" s="86">
        <v>1.9699152339048662</v>
      </c>
      <c r="AF233" s="87"/>
      <c r="AG233" s="88" t="s">
        <v>303</v>
      </c>
      <c r="AH233" s="60" t="s">
        <v>305</v>
      </c>
      <c r="AI233" s="61">
        <v>225</v>
      </c>
      <c r="AJ233" s="62">
        <v>230</v>
      </c>
      <c r="AL233" s="64" t="s">
        <v>303</v>
      </c>
      <c r="AM233" s="65" t="s">
        <v>304</v>
      </c>
      <c r="AN233" s="66">
        <v>2239.457524553613</v>
      </c>
      <c r="AO233" s="67">
        <v>45473175.41403945</v>
      </c>
      <c r="AP233" s="68">
        <v>1.9699152339048662</v>
      </c>
      <c r="AQ233" s="14">
        <v>2067</v>
      </c>
      <c r="AR233" s="14">
        <v>227</v>
      </c>
    </row>
    <row r="234" spans="1:44" ht="9">
      <c r="A234" s="69" t="s">
        <v>306</v>
      </c>
      <c r="B234" s="70" t="s">
        <v>304</v>
      </c>
      <c r="C234" s="71">
        <v>1434</v>
      </c>
      <c r="D234" s="89">
        <v>1858.8577426483087</v>
      </c>
      <c r="E234" s="73">
        <v>5388.424518743667</v>
      </c>
      <c r="F234" s="90">
        <v>6616.806593827874</v>
      </c>
      <c r="G234" s="75">
        <v>1.01</v>
      </c>
      <c r="H234" s="91">
        <v>1.06</v>
      </c>
      <c r="I234" s="91">
        <v>1.06</v>
      </c>
      <c r="J234" s="91">
        <v>1.1</v>
      </c>
      <c r="K234" s="91">
        <v>1.11</v>
      </c>
      <c r="L234" s="92">
        <v>1.332826247323676</v>
      </c>
      <c r="M234" s="78">
        <v>148.57687599999997</v>
      </c>
      <c r="N234" s="93">
        <v>390.64369152755904</v>
      </c>
      <c r="O234" s="94">
        <v>519.5511423251442</v>
      </c>
      <c r="P234" s="78">
        <v>329.1098647544951</v>
      </c>
      <c r="Q234" s="93">
        <v>30.785944496886046</v>
      </c>
      <c r="R234" s="93">
        <v>595.0805462600523</v>
      </c>
      <c r="S234" s="95">
        <v>954.9763555114334</v>
      </c>
      <c r="T234" s="78">
        <v>1227.5114764402172</v>
      </c>
      <c r="U234" s="83">
        <v>3.7297924125000006</v>
      </c>
      <c r="V234" s="83">
        <v>63.42878374270825</v>
      </c>
      <c r="W234" s="83">
        <v>2.06031631575</v>
      </c>
      <c r="X234" s="83">
        <v>792.7774977877973</v>
      </c>
      <c r="Y234" s="83">
        <v>1.332218811</v>
      </c>
      <c r="Z234" s="94">
        <v>2083.7177579707227</v>
      </c>
      <c r="AA234" s="75">
        <v>101.24787261753372</v>
      </c>
      <c r="AB234" s="91">
        <v>50.62393630876686</v>
      </c>
      <c r="AC234" s="87">
        <v>0.4049914904701349</v>
      </c>
      <c r="AD234" s="85">
        <v>31688132.63339907</v>
      </c>
      <c r="AE234" s="86">
        <v>2.6302815405089524</v>
      </c>
      <c r="AF234" s="87"/>
      <c r="AG234" s="88" t="s">
        <v>306</v>
      </c>
      <c r="AH234" s="60" t="s">
        <v>305</v>
      </c>
      <c r="AI234" s="6">
        <v>226</v>
      </c>
      <c r="AJ234" s="62">
        <v>231</v>
      </c>
      <c r="AL234" s="64" t="s">
        <v>306</v>
      </c>
      <c r="AM234" s="65" t="s">
        <v>304</v>
      </c>
      <c r="AN234" s="66">
        <v>2083.7177579707227</v>
      </c>
      <c r="AO234" s="67">
        <v>31688132.63339907</v>
      </c>
      <c r="AP234" s="68">
        <v>2.6302815405089524</v>
      </c>
      <c r="AQ234" s="14">
        <v>1434</v>
      </c>
      <c r="AR234" s="14">
        <v>228</v>
      </c>
    </row>
    <row r="235" spans="1:44" ht="9">
      <c r="A235" s="69" t="s">
        <v>199</v>
      </c>
      <c r="B235" s="70" t="s">
        <v>304</v>
      </c>
      <c r="C235" s="71">
        <v>181</v>
      </c>
      <c r="D235" s="72">
        <v>258.4897436364346</v>
      </c>
      <c r="E235" s="73">
        <v>4805.045871559633</v>
      </c>
      <c r="F235" s="74">
        <v>3090.4529816513677</v>
      </c>
      <c r="G235" s="75"/>
      <c r="H235" s="76"/>
      <c r="I235" s="76">
        <v>1.0307793922895385</v>
      </c>
      <c r="J235" s="76"/>
      <c r="K235" s="76">
        <v>1.045642803934514</v>
      </c>
      <c r="L235" s="77">
        <v>1.0958068182363059</v>
      </c>
      <c r="M235" s="78">
        <v>10.162970000000001</v>
      </c>
      <c r="N235" s="79">
        <v>24.57194</v>
      </c>
      <c r="O235" s="80">
        <v>33.841111846424376</v>
      </c>
      <c r="P235" s="78">
        <v>0</v>
      </c>
      <c r="Q235" s="79">
        <v>15.087068872941584</v>
      </c>
      <c r="R235" s="79">
        <v>57.135930817891726</v>
      </c>
      <c r="S235" s="81">
        <v>72.2229996908333</v>
      </c>
      <c r="T235" s="78">
        <v>0</v>
      </c>
      <c r="U235" s="82" t="s">
        <v>49</v>
      </c>
      <c r="V235" s="82">
        <v>26.91267026473204</v>
      </c>
      <c r="W235" s="83">
        <v>1.7838236499999998</v>
      </c>
      <c r="X235" s="82">
        <v>65.90265092605193</v>
      </c>
      <c r="Y235" s="82">
        <v>1.1534362000000002</v>
      </c>
      <c r="Z235" s="80">
        <v>92.81532119078398</v>
      </c>
      <c r="AA235" s="75">
        <v>33.79021150220604</v>
      </c>
      <c r="AB235" s="76">
        <v>16.89510575110302</v>
      </c>
      <c r="AC235" s="84">
        <v>0.13516084600882416</v>
      </c>
      <c r="AD235" s="85">
        <v>755357.9561606129</v>
      </c>
      <c r="AE235" s="86">
        <v>4.915037721323665</v>
      </c>
      <c r="AF235" s="87"/>
      <c r="AG235" s="88" t="s">
        <v>199</v>
      </c>
      <c r="AH235" s="60" t="s">
        <v>305</v>
      </c>
      <c r="AI235" s="6">
        <v>227</v>
      </c>
      <c r="AJ235" s="62">
        <v>232</v>
      </c>
      <c r="AL235" s="64" t="s">
        <v>199</v>
      </c>
      <c r="AM235" s="65" t="s">
        <v>304</v>
      </c>
      <c r="AN235" s="66">
        <v>92.81532119078398</v>
      </c>
      <c r="AO235" s="67">
        <v>755357.9561606129</v>
      </c>
      <c r="AP235" s="68">
        <v>4.915037721323665</v>
      </c>
      <c r="AQ235" s="14">
        <v>181</v>
      </c>
      <c r="AR235" s="14">
        <v>229</v>
      </c>
    </row>
    <row r="236" spans="1:44" ht="9">
      <c r="A236" s="69" t="s">
        <v>307</v>
      </c>
      <c r="B236" s="70" t="s">
        <v>304</v>
      </c>
      <c r="C236" s="71">
        <v>94</v>
      </c>
      <c r="D236" s="72">
        <v>127.69731220399272</v>
      </c>
      <c r="E236" s="73">
        <v>5345.360824742268</v>
      </c>
      <c r="F236" s="74">
        <v>7670.568992862798</v>
      </c>
      <c r="G236" s="75"/>
      <c r="H236" s="76"/>
      <c r="I236" s="76">
        <v>1.0263666949280346</v>
      </c>
      <c r="J236" s="76"/>
      <c r="K236" s="76">
        <v>1.0398901281883306</v>
      </c>
      <c r="L236" s="77">
        <v>1.0855317154418298</v>
      </c>
      <c r="M236" s="78">
        <v>13.89379</v>
      </c>
      <c r="N236" s="79">
        <v>31.68827885714286</v>
      </c>
      <c r="O236" s="80">
        <v>37.80760473441427</v>
      </c>
      <c r="P236" s="78">
        <v>7.99839727662943</v>
      </c>
      <c r="Q236" s="79">
        <v>0</v>
      </c>
      <c r="R236" s="79">
        <v>51.01508482840463</v>
      </c>
      <c r="S236" s="81">
        <v>59.013482105034065</v>
      </c>
      <c r="T236" s="78">
        <v>25.828884393535162</v>
      </c>
      <c r="U236" s="82">
        <v>3.2292575</v>
      </c>
      <c r="V236" s="82">
        <v>0</v>
      </c>
      <c r="W236" s="83" t="s">
        <v>49</v>
      </c>
      <c r="X236" s="82">
        <v>58.84264558715269</v>
      </c>
      <c r="Y236" s="82">
        <v>1.1534362</v>
      </c>
      <c r="Z236" s="80">
        <v>84.67152998068785</v>
      </c>
      <c r="AA236" s="75">
        <v>61.10784412417459</v>
      </c>
      <c r="AB236" s="76">
        <v>30.553922062087295</v>
      </c>
      <c r="AC236" s="84">
        <v>0.24443137649669835</v>
      </c>
      <c r="AD236" s="85">
        <v>313102.1628572774</v>
      </c>
      <c r="AE236" s="86">
        <v>10.817112115483408</v>
      </c>
      <c r="AF236" s="87"/>
      <c r="AG236" s="88" t="s">
        <v>307</v>
      </c>
      <c r="AH236" s="60" t="s">
        <v>305</v>
      </c>
      <c r="AI236" s="61">
        <v>228</v>
      </c>
      <c r="AJ236" s="62">
        <v>233</v>
      </c>
      <c r="AL236" s="64" t="s">
        <v>307</v>
      </c>
      <c r="AM236" s="65" t="s">
        <v>304</v>
      </c>
      <c r="AN236" s="66">
        <v>84.67152998068785</v>
      </c>
      <c r="AO236" s="67">
        <v>313102.1628572774</v>
      </c>
      <c r="AP236" s="68">
        <v>10.817112115483408</v>
      </c>
      <c r="AQ236" s="14">
        <v>94</v>
      </c>
      <c r="AR236" s="96">
        <v>230</v>
      </c>
    </row>
    <row r="237" spans="1:44" ht="9">
      <c r="A237" s="69" t="s">
        <v>308</v>
      </c>
      <c r="B237" s="70" t="s">
        <v>304</v>
      </c>
      <c r="C237" s="71">
        <v>80</v>
      </c>
      <c r="D237" s="72">
        <v>88.66688330679493</v>
      </c>
      <c r="E237" s="73">
        <v>3150.870406189555</v>
      </c>
      <c r="F237" s="74">
        <v>3358.601716399693</v>
      </c>
      <c r="G237" s="75"/>
      <c r="H237" s="76"/>
      <c r="I237" s="76">
        <v>1.0259049286812179</v>
      </c>
      <c r="J237" s="76"/>
      <c r="K237" s="76">
        <v>1.0384741938524367</v>
      </c>
      <c r="L237" s="77">
        <v>1.0808954638052999</v>
      </c>
      <c r="M237" s="78">
        <v>3.582834</v>
      </c>
      <c r="N237" s="79">
        <v>7.165668</v>
      </c>
      <c r="O237" s="80">
        <v>12.472800345082844</v>
      </c>
      <c r="P237" s="78">
        <v>0</v>
      </c>
      <c r="Q237" s="79">
        <v>0</v>
      </c>
      <c r="R237" s="79">
        <v>22.201584614247462</v>
      </c>
      <c r="S237" s="81">
        <v>22.201584614247462</v>
      </c>
      <c r="T237" s="78">
        <v>0</v>
      </c>
      <c r="U237" s="82" t="s">
        <v>49</v>
      </c>
      <c r="V237" s="82">
        <v>0</v>
      </c>
      <c r="W237" s="83" t="s">
        <v>49</v>
      </c>
      <c r="X237" s="82">
        <v>25.608111391436058</v>
      </c>
      <c r="Y237" s="82">
        <v>1.1534362</v>
      </c>
      <c r="Z237" s="80">
        <v>25.608111391436058</v>
      </c>
      <c r="AA237" s="75">
        <v>24.292248379173703</v>
      </c>
      <c r="AB237" s="76">
        <v>12.146124189586851</v>
      </c>
      <c r="AC237" s="84">
        <v>0.09716899351669481</v>
      </c>
      <c r="AD237" s="85">
        <v>215538.2912233927</v>
      </c>
      <c r="AE237" s="86">
        <v>4.752401301148809</v>
      </c>
      <c r="AF237" s="87"/>
      <c r="AG237" s="88" t="s">
        <v>308</v>
      </c>
      <c r="AH237" s="60" t="s">
        <v>305</v>
      </c>
      <c r="AI237" s="61">
        <v>229</v>
      </c>
      <c r="AJ237" s="62">
        <v>234</v>
      </c>
      <c r="AL237" s="64" t="s">
        <v>308</v>
      </c>
      <c r="AM237" s="65" t="s">
        <v>304</v>
      </c>
      <c r="AN237" s="66">
        <v>25.608111391436058</v>
      </c>
      <c r="AO237" s="67">
        <v>215538.2912233927</v>
      </c>
      <c r="AP237" s="68">
        <v>4.752401301148809</v>
      </c>
      <c r="AQ237" s="14">
        <v>80</v>
      </c>
      <c r="AR237" s="14">
        <v>231</v>
      </c>
    </row>
    <row r="238" spans="1:44" ht="9">
      <c r="A238" s="69" t="s">
        <v>309</v>
      </c>
      <c r="B238" s="70" t="s">
        <v>304</v>
      </c>
      <c r="C238" s="71">
        <v>74</v>
      </c>
      <c r="D238" s="72">
        <v>99.5130367266453</v>
      </c>
      <c r="E238" s="73">
        <v>3836.09576427256</v>
      </c>
      <c r="F238" s="74">
        <v>4624.0206636077055</v>
      </c>
      <c r="G238" s="75"/>
      <c r="H238" s="76"/>
      <c r="I238" s="76">
        <v>1.0248588083583492</v>
      </c>
      <c r="J238" s="76"/>
      <c r="K238" s="76">
        <v>1.0377896915183327</v>
      </c>
      <c r="L238" s="77">
        <v>1.081431422183277</v>
      </c>
      <c r="M238" s="78">
        <v>5.82876</v>
      </c>
      <c r="N238" s="79">
        <v>11.65752</v>
      </c>
      <c r="O238" s="80">
        <v>18.544453075036472</v>
      </c>
      <c r="P238" s="78">
        <v>0</v>
      </c>
      <c r="Q238" s="79">
        <v>0</v>
      </c>
      <c r="R238" s="79">
        <v>33.00912647356492</v>
      </c>
      <c r="S238" s="81">
        <v>33.00912647356492</v>
      </c>
      <c r="T238" s="78">
        <v>0</v>
      </c>
      <c r="U238" s="82" t="s">
        <v>49</v>
      </c>
      <c r="V238" s="82">
        <v>0</v>
      </c>
      <c r="W238" s="83" t="s">
        <v>49</v>
      </c>
      <c r="X238" s="82">
        <v>38.07392140498812</v>
      </c>
      <c r="Y238" s="82">
        <v>1.1534362</v>
      </c>
      <c r="Z238" s="80">
        <v>38.07392140498812</v>
      </c>
      <c r="AA238" s="75">
        <v>35.108759201737925</v>
      </c>
      <c r="AB238" s="76">
        <v>17.554379600868966</v>
      </c>
      <c r="AC238" s="84">
        <v>0.14043503680695174</v>
      </c>
      <c r="AD238" s="85">
        <v>231419.284577914</v>
      </c>
      <c r="AE238" s="86">
        <v>6.580941856151911</v>
      </c>
      <c r="AF238" s="87"/>
      <c r="AG238" s="88" t="s">
        <v>309</v>
      </c>
      <c r="AH238" s="60" t="s">
        <v>305</v>
      </c>
      <c r="AI238" s="6">
        <v>230</v>
      </c>
      <c r="AJ238" s="62">
        <v>235</v>
      </c>
      <c r="AL238" s="64" t="s">
        <v>309</v>
      </c>
      <c r="AM238" s="65" t="s">
        <v>304</v>
      </c>
      <c r="AN238" s="66">
        <v>38.07392140498812</v>
      </c>
      <c r="AO238" s="67">
        <v>231419.284577914</v>
      </c>
      <c r="AP238" s="68">
        <v>6.580941856151911</v>
      </c>
      <c r="AQ238" s="14">
        <v>74</v>
      </c>
      <c r="AR238" s="14">
        <v>232</v>
      </c>
    </row>
    <row r="239" spans="1:44" s="117" customFormat="1" ht="9">
      <c r="A239" s="97" t="s">
        <v>305</v>
      </c>
      <c r="B239" s="98"/>
      <c r="C239" s="99">
        <f>SUM(C233:C238)</f>
        <v>3930</v>
      </c>
      <c r="D239" s="124">
        <f>SUM(D233:D238)</f>
        <v>4756.973453820524</v>
      </c>
      <c r="E239" s="101"/>
      <c r="F239" s="124"/>
      <c r="G239" s="101"/>
      <c r="H239" s="99"/>
      <c r="I239" s="99"/>
      <c r="J239" s="99"/>
      <c r="K239" s="99"/>
      <c r="L239" s="124"/>
      <c r="M239" s="103">
        <f aca="true" t="shared" si="25" ref="M239:Z239">SUM(M233:M238)</f>
        <v>331.22750199999996</v>
      </c>
      <c r="N239" s="107">
        <f t="shared" si="25"/>
        <v>937.464945867779</v>
      </c>
      <c r="O239" s="125">
        <f t="shared" si="25"/>
        <v>1163.7264869512112</v>
      </c>
      <c r="P239" s="103">
        <f t="shared" si="25"/>
        <v>751.6076482512635</v>
      </c>
      <c r="Q239" s="107">
        <f t="shared" si="25"/>
        <v>45.87301336982763</v>
      </c>
      <c r="R239" s="107">
        <f t="shared" si="25"/>
        <v>1174.5309472817303</v>
      </c>
      <c r="S239" s="126">
        <f t="shared" si="25"/>
        <v>1972.011608902821</v>
      </c>
      <c r="T239" s="103">
        <f t="shared" si="25"/>
        <v>2938.476726457414</v>
      </c>
      <c r="U239" s="107">
        <f t="shared" si="25"/>
        <v>11.024523642125</v>
      </c>
      <c r="V239" s="107">
        <f t="shared" si="25"/>
        <v>90.34145400744029</v>
      </c>
      <c r="W239" s="107">
        <f t="shared" si="25"/>
        <v>3.84413996575</v>
      </c>
      <c r="X239" s="107">
        <f t="shared" si="25"/>
        <v>1535.5259860273777</v>
      </c>
      <c r="Y239" s="107">
        <f t="shared" si="25"/>
        <v>7.2781824219999995</v>
      </c>
      <c r="Z239" s="125">
        <f t="shared" si="25"/>
        <v>4564.344166492231</v>
      </c>
      <c r="AA239" s="108">
        <f>Z239*1000000/((C239+D239)/4)/1000/25</f>
        <v>84.06783680426398</v>
      </c>
      <c r="AB239" s="127">
        <f>Z239*1000000/((C239+D239)/2)/1000/25</f>
        <v>42.03391840213199</v>
      </c>
      <c r="AC239" s="113">
        <f>AA239/250</f>
        <v>0.3362713472170559</v>
      </c>
      <c r="AD239" s="111">
        <v>78676725.74225773</v>
      </c>
      <c r="AE239" s="112">
        <v>2.3205562374036086</v>
      </c>
      <c r="AF239" s="113"/>
      <c r="AG239" s="114" t="s">
        <v>305</v>
      </c>
      <c r="AH239" s="114" t="s">
        <v>305</v>
      </c>
      <c r="AI239" s="115">
        <v>231</v>
      </c>
      <c r="AJ239" s="116">
        <v>236</v>
      </c>
      <c r="AL239" s="118"/>
      <c r="AM239" s="119"/>
      <c r="AN239" s="120">
        <v>4564.344166492231</v>
      </c>
      <c r="AO239" s="121">
        <v>78676725.74225773</v>
      </c>
      <c r="AP239" s="122">
        <v>2.3205562374036086</v>
      </c>
      <c r="AQ239" s="123"/>
      <c r="AR239" s="123">
        <v>233</v>
      </c>
    </row>
    <row r="240" spans="1:44" ht="9">
      <c r="A240" s="69" t="s">
        <v>310</v>
      </c>
      <c r="B240" s="70" t="s">
        <v>311</v>
      </c>
      <c r="C240" s="71">
        <v>105</v>
      </c>
      <c r="D240" s="72">
        <v>131.3725077048871</v>
      </c>
      <c r="E240" s="73">
        <v>2961.082910321489</v>
      </c>
      <c r="F240" s="74">
        <v>2623.23677663357</v>
      </c>
      <c r="G240" s="75"/>
      <c r="H240" s="76"/>
      <c r="I240" s="76">
        <v>1.0271955969589195</v>
      </c>
      <c r="J240" s="76"/>
      <c r="K240" s="76">
        <v>1.0408617718743831</v>
      </c>
      <c r="L240" s="77">
        <v>1.086985112214073</v>
      </c>
      <c r="M240" s="78">
        <v>0</v>
      </c>
      <c r="N240" s="79">
        <v>0</v>
      </c>
      <c r="O240" s="80">
        <v>10.618667357366196</v>
      </c>
      <c r="P240" s="78">
        <v>2.194428272745863</v>
      </c>
      <c r="Q240" s="79">
        <v>7.290473617071705</v>
      </c>
      <c r="R240" s="79">
        <v>0</v>
      </c>
      <c r="S240" s="81">
        <v>9.484901889817568</v>
      </c>
      <c r="T240" s="78">
        <v>8.349558190688008</v>
      </c>
      <c r="U240" s="82">
        <v>3.8048900000000003</v>
      </c>
      <c r="V240" s="82">
        <v>15.323115990266588</v>
      </c>
      <c r="W240" s="83">
        <v>2.1017998</v>
      </c>
      <c r="X240" s="82">
        <v>0</v>
      </c>
      <c r="Y240" s="82" t="s">
        <v>49</v>
      </c>
      <c r="Z240" s="80">
        <v>23.672674180954594</v>
      </c>
      <c r="AA240" s="75">
        <v>16.023978024050145</v>
      </c>
      <c r="AB240" s="76">
        <v>8.011989012025072</v>
      </c>
      <c r="AC240" s="84">
        <v>0.06409591209620058</v>
      </c>
      <c r="AD240" s="85">
        <v>355348.8532770009</v>
      </c>
      <c r="AE240" s="86">
        <v>2.6647249836488216</v>
      </c>
      <c r="AF240" s="87"/>
      <c r="AG240" s="88" t="s">
        <v>310</v>
      </c>
      <c r="AH240" s="60" t="s">
        <v>312</v>
      </c>
      <c r="AI240" s="61">
        <v>237</v>
      </c>
      <c r="AJ240" s="62">
        <v>237</v>
      </c>
      <c r="AL240" s="64" t="s">
        <v>310</v>
      </c>
      <c r="AM240" s="65" t="s">
        <v>311</v>
      </c>
      <c r="AN240" s="66">
        <v>23.672674180954594</v>
      </c>
      <c r="AO240" s="67">
        <v>355348.8532770009</v>
      </c>
      <c r="AP240" s="68">
        <v>2.6647249836488216</v>
      </c>
      <c r="AQ240" s="14">
        <v>105</v>
      </c>
      <c r="AR240" s="14">
        <v>239</v>
      </c>
    </row>
    <row r="241" spans="1:44" ht="9">
      <c r="A241" s="131" t="s">
        <v>313</v>
      </c>
      <c r="B241" s="70" t="s">
        <v>311</v>
      </c>
      <c r="C241" s="71">
        <v>74</v>
      </c>
      <c r="D241" s="72">
        <v>98.89083397620692</v>
      </c>
      <c r="E241" s="73">
        <v>3067.6691729323306</v>
      </c>
      <c r="F241" s="74">
        <v>2994.7133458646613</v>
      </c>
      <c r="G241" s="75"/>
      <c r="H241" s="76"/>
      <c r="I241" s="76">
        <v>1.0245660673733326</v>
      </c>
      <c r="J241" s="76"/>
      <c r="K241" s="76">
        <v>1.0377896915183327</v>
      </c>
      <c r="L241" s="77">
        <v>1.0824194230077078</v>
      </c>
      <c r="M241" s="78">
        <v>0.75295</v>
      </c>
      <c r="N241" s="79">
        <v>1.5059</v>
      </c>
      <c r="O241" s="80">
        <v>8.97168664541409</v>
      </c>
      <c r="P241" s="132">
        <v>0</v>
      </c>
      <c r="Q241" s="133">
        <v>0</v>
      </c>
      <c r="R241" s="133">
        <v>17</v>
      </c>
      <c r="S241" s="134">
        <v>17</v>
      </c>
      <c r="T241" s="78">
        <v>0</v>
      </c>
      <c r="U241" s="82" t="s">
        <v>49</v>
      </c>
      <c r="V241" s="82">
        <v>0</v>
      </c>
      <c r="W241" s="83" t="s">
        <v>49</v>
      </c>
      <c r="X241" s="82">
        <v>23.1037208</v>
      </c>
      <c r="Y241" s="82">
        <v>1.3590424</v>
      </c>
      <c r="Z241" s="80">
        <v>23.1037208</v>
      </c>
      <c r="AA241" s="75">
        <v>21.38109489661391</v>
      </c>
      <c r="AB241" s="76">
        <v>10.690547448306955</v>
      </c>
      <c r="AC241" s="84">
        <v>0.08552437958645563</v>
      </c>
      <c r="AD241" s="85">
        <v>219002.26171269768</v>
      </c>
      <c r="AE241" s="86">
        <v>4.219814100424052</v>
      </c>
      <c r="AF241" s="87"/>
      <c r="AG241" s="88" t="s">
        <v>313</v>
      </c>
      <c r="AH241" s="60" t="s">
        <v>312</v>
      </c>
      <c r="AI241" s="6">
        <v>238</v>
      </c>
      <c r="AJ241" s="62">
        <v>238</v>
      </c>
      <c r="AL241" s="64" t="s">
        <v>313</v>
      </c>
      <c r="AM241" s="65" t="s">
        <v>311</v>
      </c>
      <c r="AN241" s="66">
        <v>23.1037208</v>
      </c>
      <c r="AO241" s="67">
        <v>219002.26171269768</v>
      </c>
      <c r="AP241" s="68">
        <v>4.219814100424052</v>
      </c>
      <c r="AQ241" s="14">
        <v>74</v>
      </c>
      <c r="AR241" s="96">
        <v>240</v>
      </c>
    </row>
    <row r="242" spans="1:44" ht="9">
      <c r="A242" s="69" t="s">
        <v>314</v>
      </c>
      <c r="B242" s="70" t="s">
        <v>311</v>
      </c>
      <c r="C242" s="71">
        <v>66</v>
      </c>
      <c r="D242" s="72">
        <v>63.21014552701839</v>
      </c>
      <c r="E242" s="73">
        <v>2415.841584158416</v>
      </c>
      <c r="F242" s="74">
        <v>1842.3940019331712</v>
      </c>
      <c r="G242" s="75"/>
      <c r="H242" s="76"/>
      <c r="I242" s="76">
        <v>1.0254046390275835</v>
      </c>
      <c r="J242" s="76"/>
      <c r="K242" s="76">
        <v>1.036785168634992</v>
      </c>
      <c r="L242" s="77">
        <v>1.075194456059996</v>
      </c>
      <c r="M242" s="78">
        <v>0</v>
      </c>
      <c r="N242" s="79">
        <v>0</v>
      </c>
      <c r="O242" s="80">
        <v>4.817256760280899</v>
      </c>
      <c r="P242" s="78">
        <v>0.7371247975994737</v>
      </c>
      <c r="Q242" s="79">
        <v>3.497581947793421</v>
      </c>
      <c r="R242" s="79">
        <v>0</v>
      </c>
      <c r="S242" s="81">
        <v>4.234706745392895</v>
      </c>
      <c r="T242" s="78">
        <v>2.8046787711382613</v>
      </c>
      <c r="U242" s="82">
        <v>3.80489</v>
      </c>
      <c r="V242" s="82">
        <v>7.351217038355823</v>
      </c>
      <c r="W242" s="83">
        <v>2.1017998</v>
      </c>
      <c r="X242" s="82">
        <v>0</v>
      </c>
      <c r="Y242" s="82" t="s">
        <v>49</v>
      </c>
      <c r="Z242" s="80">
        <v>10.155895809494083</v>
      </c>
      <c r="AA242" s="75">
        <v>12.575973217051061</v>
      </c>
      <c r="AB242" s="76">
        <v>6.287986608525531</v>
      </c>
      <c r="AC242" s="84">
        <v>0.050303892868204254</v>
      </c>
      <c r="AD242" s="85">
        <v>134081.0065933501</v>
      </c>
      <c r="AE242" s="86">
        <v>3.029779106684534</v>
      </c>
      <c r="AF242" s="87"/>
      <c r="AG242" s="88" t="s">
        <v>314</v>
      </c>
      <c r="AH242" s="60" t="s">
        <v>312</v>
      </c>
      <c r="AI242" s="6">
        <v>239</v>
      </c>
      <c r="AJ242" s="62">
        <v>239</v>
      </c>
      <c r="AL242" s="64" t="s">
        <v>314</v>
      </c>
      <c r="AM242" s="65" t="s">
        <v>311</v>
      </c>
      <c r="AN242" s="66">
        <v>10.155895809494083</v>
      </c>
      <c r="AO242" s="67">
        <v>134081.0065933501</v>
      </c>
      <c r="AP242" s="68">
        <v>3.029779106684534</v>
      </c>
      <c r="AQ242" s="14">
        <v>66</v>
      </c>
      <c r="AR242" s="14">
        <v>241</v>
      </c>
    </row>
    <row r="243" spans="1:44" s="117" customFormat="1" ht="9">
      <c r="A243" s="97" t="s">
        <v>312</v>
      </c>
      <c r="B243" s="98"/>
      <c r="C243" s="99">
        <f>SUM(C240:C242)</f>
        <v>245</v>
      </c>
      <c r="D243" s="124">
        <f>SUM(D240:D242)</f>
        <v>293.47348720811243</v>
      </c>
      <c r="E243" s="101"/>
      <c r="F243" s="124"/>
      <c r="G243" s="101"/>
      <c r="H243" s="99"/>
      <c r="I243" s="99"/>
      <c r="J243" s="99"/>
      <c r="K243" s="99"/>
      <c r="L243" s="124"/>
      <c r="M243" s="103">
        <f aca="true" t="shared" si="26" ref="M243:Z243">SUM(M240:M242)</f>
        <v>0.75295</v>
      </c>
      <c r="N243" s="107">
        <f t="shared" si="26"/>
        <v>1.5059</v>
      </c>
      <c r="O243" s="125">
        <f t="shared" si="26"/>
        <v>24.407610763061186</v>
      </c>
      <c r="P243" s="103">
        <f t="shared" si="26"/>
        <v>2.9315530703453367</v>
      </c>
      <c r="Q243" s="107">
        <f t="shared" si="26"/>
        <v>10.788055564865125</v>
      </c>
      <c r="R243" s="107">
        <f t="shared" si="26"/>
        <v>17</v>
      </c>
      <c r="S243" s="126">
        <f t="shared" si="26"/>
        <v>30.719608635210463</v>
      </c>
      <c r="T243" s="103">
        <f t="shared" si="26"/>
        <v>11.15423696182627</v>
      </c>
      <c r="U243" s="107">
        <f t="shared" si="26"/>
        <v>7.609780000000001</v>
      </c>
      <c r="V243" s="107">
        <f t="shared" si="26"/>
        <v>22.67433302862241</v>
      </c>
      <c r="W243" s="107">
        <f t="shared" si="26"/>
        <v>4.2035996</v>
      </c>
      <c r="X243" s="107">
        <f t="shared" si="26"/>
        <v>23.1037208</v>
      </c>
      <c r="Y243" s="107">
        <f t="shared" si="26"/>
        <v>1.3590424</v>
      </c>
      <c r="Z243" s="125">
        <f t="shared" si="26"/>
        <v>56.932290790448675</v>
      </c>
      <c r="AA243" s="108">
        <f>Z243*1000000/((C243+D243)/4)/1000/25</f>
        <v>16.916648159784373</v>
      </c>
      <c r="AB243" s="127">
        <f>Z243*1000000/((C243+D243)/2)/1000/25</f>
        <v>8.458324079892186</v>
      </c>
      <c r="AC243" s="113">
        <f>AA243/250</f>
        <v>0.06766659263913749</v>
      </c>
      <c r="AD243" s="111">
        <v>708432.1215830487</v>
      </c>
      <c r="AE243" s="112">
        <v>3.2145516306193955</v>
      </c>
      <c r="AF243" s="113"/>
      <c r="AG243" s="114" t="s">
        <v>312</v>
      </c>
      <c r="AH243" s="114" t="s">
        <v>312</v>
      </c>
      <c r="AI243" s="135">
        <v>240</v>
      </c>
      <c r="AJ243" s="116">
        <v>240</v>
      </c>
      <c r="AL243" s="118"/>
      <c r="AM243" s="119"/>
      <c r="AN243" s="120">
        <v>56.932290790448675</v>
      </c>
      <c r="AO243" s="121">
        <v>708432.1215830487</v>
      </c>
      <c r="AP243" s="122">
        <v>3.2145516306193955</v>
      </c>
      <c r="AQ243" s="123"/>
      <c r="AR243" s="123">
        <v>242</v>
      </c>
    </row>
    <row r="244" spans="1:44" ht="9">
      <c r="A244" s="69" t="s">
        <v>315</v>
      </c>
      <c r="B244" s="70" t="s">
        <v>316</v>
      </c>
      <c r="C244" s="71">
        <v>625</v>
      </c>
      <c r="D244" s="72">
        <v>804.7916976860977</v>
      </c>
      <c r="E244" s="73">
        <v>5239.271255060728</v>
      </c>
      <c r="F244" s="74">
        <v>7930.404212249094</v>
      </c>
      <c r="G244" s="75">
        <v>1.04</v>
      </c>
      <c r="H244" s="76">
        <v>1.1</v>
      </c>
      <c r="I244" s="76">
        <v>1.12</v>
      </c>
      <c r="J244" s="76">
        <v>1.17</v>
      </c>
      <c r="K244" s="76">
        <v>1.18</v>
      </c>
      <c r="L244" s="77">
        <v>1.3557412587412578</v>
      </c>
      <c r="M244" s="78">
        <v>72.51682</v>
      </c>
      <c r="N244" s="79">
        <v>163.76121014285712</v>
      </c>
      <c r="O244" s="80">
        <v>225.83206753128474</v>
      </c>
      <c r="P244" s="78">
        <v>48.407095354079985</v>
      </c>
      <c r="Q244" s="79">
        <v>40.75455461194264</v>
      </c>
      <c r="R244" s="79">
        <v>808.865898355272</v>
      </c>
      <c r="S244" s="81">
        <v>898.0275483212946</v>
      </c>
      <c r="T244" s="78">
        <v>213.73853222910472</v>
      </c>
      <c r="U244" s="82">
        <v>4.4154380812500005</v>
      </c>
      <c r="V244" s="82">
        <v>99.40293114129815</v>
      </c>
      <c r="W244" s="83">
        <v>2.4390631203749997</v>
      </c>
      <c r="X244" s="82">
        <v>1275.678468732944</v>
      </c>
      <c r="Y244" s="82">
        <v>1.5771198555</v>
      </c>
      <c r="Z244" s="80">
        <v>1588.8199321033471</v>
      </c>
      <c r="AA244" s="75">
        <v>177.79596115150062</v>
      </c>
      <c r="AB244" s="76">
        <v>88.8979805757503</v>
      </c>
      <c r="AC244" s="84">
        <v>0.7111838446060024</v>
      </c>
      <c r="AD244" s="85">
        <v>9909967.711559284</v>
      </c>
      <c r="AE244" s="86">
        <v>6.413017593387715</v>
      </c>
      <c r="AF244" s="87"/>
      <c r="AG244" s="88" t="s">
        <v>315</v>
      </c>
      <c r="AH244" s="60" t="s">
        <v>317</v>
      </c>
      <c r="AI244" s="6">
        <v>263</v>
      </c>
      <c r="AJ244" s="62">
        <v>241</v>
      </c>
      <c r="AL244" s="64" t="s">
        <v>315</v>
      </c>
      <c r="AM244" s="65" t="s">
        <v>316</v>
      </c>
      <c r="AN244" s="66">
        <v>1588.8199321033471</v>
      </c>
      <c r="AO244" s="67">
        <v>9909967.711559284</v>
      </c>
      <c r="AP244" s="68">
        <v>6.413017593387715</v>
      </c>
      <c r="AQ244" s="14">
        <v>625</v>
      </c>
      <c r="AR244" s="96">
        <v>265</v>
      </c>
    </row>
    <row r="245" spans="1:44" ht="9">
      <c r="A245" s="69" t="s">
        <v>318</v>
      </c>
      <c r="B245" s="70" t="s">
        <v>316</v>
      </c>
      <c r="C245" s="71">
        <v>227</v>
      </c>
      <c r="D245" s="72">
        <v>301.8620077451828</v>
      </c>
      <c r="E245" s="73">
        <v>3495.6709956709956</v>
      </c>
      <c r="F245" s="74">
        <v>1512.640324700682</v>
      </c>
      <c r="G245" s="75"/>
      <c r="H245" s="76"/>
      <c r="I245" s="76">
        <v>1.0315449722321668</v>
      </c>
      <c r="J245" s="76"/>
      <c r="K245" s="76">
        <v>1.0476310611534867</v>
      </c>
      <c r="L245" s="77">
        <v>1.1019216112629415</v>
      </c>
      <c r="M245" s="78">
        <v>12.04632</v>
      </c>
      <c r="N245" s="79">
        <v>32.991839999999996</v>
      </c>
      <c r="O245" s="80">
        <v>35.871122669332664</v>
      </c>
      <c r="P245" s="78">
        <v>0</v>
      </c>
      <c r="Q245" s="79">
        <v>24.96370862419396</v>
      </c>
      <c r="R245" s="79">
        <v>42.62007923849036</v>
      </c>
      <c r="S245" s="81">
        <v>67.58378786268432</v>
      </c>
      <c r="T245" s="78">
        <v>0</v>
      </c>
      <c r="U245" s="82" t="s">
        <v>49</v>
      </c>
      <c r="V245" s="82">
        <v>55.227266261277826</v>
      </c>
      <c r="W245" s="83">
        <v>2.2123021499999997</v>
      </c>
      <c r="X245" s="82">
        <v>60.96777615420088</v>
      </c>
      <c r="Y245" s="82">
        <v>1.4304941999999998</v>
      </c>
      <c r="Z245" s="80">
        <v>116.1950424154787</v>
      </c>
      <c r="AA245" s="75">
        <v>35.15322809014149</v>
      </c>
      <c r="AB245" s="76">
        <v>17.576614045070748</v>
      </c>
      <c r="AC245" s="84">
        <v>0.14061291236056597</v>
      </c>
      <c r="AD245" s="85">
        <v>1094760.328424596</v>
      </c>
      <c r="AE245" s="86">
        <v>4.24549700600452</v>
      </c>
      <c r="AF245" s="87"/>
      <c r="AG245" s="88" t="s">
        <v>318</v>
      </c>
      <c r="AH245" s="60" t="s">
        <v>317</v>
      </c>
      <c r="AI245" s="61">
        <v>264</v>
      </c>
      <c r="AJ245" s="62">
        <v>242</v>
      </c>
      <c r="AL245" s="64" t="s">
        <v>318</v>
      </c>
      <c r="AM245" s="65" t="s">
        <v>316</v>
      </c>
      <c r="AN245" s="66">
        <v>116.1950424154787</v>
      </c>
      <c r="AO245" s="67">
        <v>1094760.328424596</v>
      </c>
      <c r="AP245" s="68">
        <v>4.24549700600452</v>
      </c>
      <c r="AQ245" s="14">
        <v>227</v>
      </c>
      <c r="AR245" s="14">
        <v>266</v>
      </c>
    </row>
    <row r="246" spans="1:44" s="117" customFormat="1" ht="9">
      <c r="A246" s="97" t="s">
        <v>317</v>
      </c>
      <c r="B246" s="98"/>
      <c r="C246" s="99">
        <f>SUM(C244:C245)</f>
        <v>852</v>
      </c>
      <c r="D246" s="100">
        <f>SUM(D244:D245)</f>
        <v>1106.6537054312805</v>
      </c>
      <c r="E246" s="101"/>
      <c r="F246" s="100"/>
      <c r="G246" s="101"/>
      <c r="H246" s="102"/>
      <c r="I246" s="102"/>
      <c r="J246" s="102"/>
      <c r="K246" s="102"/>
      <c r="L246" s="100"/>
      <c r="M246" s="103">
        <f aca="true" t="shared" si="27" ref="M246:Z246">SUM(M244:M245)</f>
        <v>84.56313999999999</v>
      </c>
      <c r="N246" s="104">
        <f t="shared" si="27"/>
        <v>196.75305014285712</v>
      </c>
      <c r="O246" s="105">
        <f t="shared" si="27"/>
        <v>261.7031902006174</v>
      </c>
      <c r="P246" s="103">
        <f t="shared" si="27"/>
        <v>48.407095354079985</v>
      </c>
      <c r="Q246" s="104">
        <f t="shared" si="27"/>
        <v>65.7182632361366</v>
      </c>
      <c r="R246" s="104">
        <f t="shared" si="27"/>
        <v>851.4859775937623</v>
      </c>
      <c r="S246" s="106">
        <f t="shared" si="27"/>
        <v>965.6113361839789</v>
      </c>
      <c r="T246" s="103">
        <f t="shared" si="27"/>
        <v>213.73853222910472</v>
      </c>
      <c r="U246" s="104">
        <f t="shared" si="27"/>
        <v>4.4154380812500005</v>
      </c>
      <c r="V246" s="104">
        <f t="shared" si="27"/>
        <v>154.630197402576</v>
      </c>
      <c r="W246" s="107">
        <f t="shared" si="27"/>
        <v>4.651365270374999</v>
      </c>
      <c r="X246" s="104">
        <f t="shared" si="27"/>
        <v>1336.646244887145</v>
      </c>
      <c r="Y246" s="104">
        <f t="shared" si="27"/>
        <v>3.0076140554999995</v>
      </c>
      <c r="Z246" s="105">
        <f t="shared" si="27"/>
        <v>1705.0149745188257</v>
      </c>
      <c r="AA246" s="108">
        <f>Z246*1000000/((C246+D246)/4)/1000/25</f>
        <v>139.28056560817274</v>
      </c>
      <c r="AB246" s="109">
        <f>Z246*1000000/((C246+D246)/2)/1000/25</f>
        <v>69.64028280408637</v>
      </c>
      <c r="AC246" s="110">
        <f>AA246/250</f>
        <v>0.5571222624326909</v>
      </c>
      <c r="AD246" s="111">
        <v>11004728.03998388</v>
      </c>
      <c r="AE246" s="112">
        <v>6.197390679075149</v>
      </c>
      <c r="AF246" s="113"/>
      <c r="AG246" s="114" t="s">
        <v>317</v>
      </c>
      <c r="AH246" s="114" t="s">
        <v>317</v>
      </c>
      <c r="AI246" s="135">
        <v>265</v>
      </c>
      <c r="AJ246" s="116">
        <v>243</v>
      </c>
      <c r="AL246" s="118"/>
      <c r="AM246" s="119"/>
      <c r="AN246" s="120">
        <v>1705.0149745188257</v>
      </c>
      <c r="AO246" s="121">
        <v>11004728.03998388</v>
      </c>
      <c r="AP246" s="122">
        <v>6.197390679075149</v>
      </c>
      <c r="AQ246" s="123"/>
      <c r="AR246" s="123">
        <v>267</v>
      </c>
    </row>
    <row r="247" spans="1:44" ht="9">
      <c r="A247" s="69" t="s">
        <v>319</v>
      </c>
      <c r="B247" s="70" t="s">
        <v>320</v>
      </c>
      <c r="C247" s="71">
        <v>876</v>
      </c>
      <c r="D247" s="72">
        <v>1029.4491310092487</v>
      </c>
      <c r="E247" s="73">
        <v>8492.4312635156</v>
      </c>
      <c r="F247" s="74">
        <v>9998.440766207597</v>
      </c>
      <c r="G247" s="75">
        <v>1.07</v>
      </c>
      <c r="H247" s="76">
        <v>1.24</v>
      </c>
      <c r="I247" s="76">
        <v>1.27</v>
      </c>
      <c r="J247" s="76">
        <v>1.36</v>
      </c>
      <c r="K247" s="76">
        <v>1.39</v>
      </c>
      <c r="L247" s="77">
        <v>1.786104895104895</v>
      </c>
      <c r="M247" s="78">
        <v>24.914070000000002</v>
      </c>
      <c r="N247" s="79">
        <v>67.91956780722892</v>
      </c>
      <c r="O247" s="80">
        <v>197.95412530580174</v>
      </c>
      <c r="P247" s="78">
        <v>79.08028879609493</v>
      </c>
      <c r="Q247" s="79">
        <v>100.34579711373769</v>
      </c>
      <c r="R247" s="79">
        <v>508.9450644080155</v>
      </c>
      <c r="S247" s="81">
        <v>688.3711503178481</v>
      </c>
      <c r="T247" s="78">
        <v>361.9878477504344</v>
      </c>
      <c r="U247" s="82">
        <v>4.5774725062499995</v>
      </c>
      <c r="V247" s="82">
        <v>253.73137460363958</v>
      </c>
      <c r="W247" s="83">
        <v>2.5285700238749995</v>
      </c>
      <c r="X247" s="82">
        <v>832.1230496085932</v>
      </c>
      <c r="Y247" s="82">
        <v>1.6349958135</v>
      </c>
      <c r="Z247" s="80">
        <v>1447.8422719626672</v>
      </c>
      <c r="AA247" s="75">
        <v>121.57488738171007</v>
      </c>
      <c r="AB247" s="76">
        <v>60.787443690855035</v>
      </c>
      <c r="AC247" s="84">
        <v>0.4862995495268403</v>
      </c>
      <c r="AD247" s="85">
        <v>52206027.50748845</v>
      </c>
      <c r="AE247" s="86">
        <v>1.1093295859410013</v>
      </c>
      <c r="AF247" s="87"/>
      <c r="AG247" s="88" t="s">
        <v>319</v>
      </c>
      <c r="AH247" s="60" t="s">
        <v>321</v>
      </c>
      <c r="AI247" s="61">
        <v>281</v>
      </c>
      <c r="AJ247" s="62">
        <v>244</v>
      </c>
      <c r="AL247" s="64" t="s">
        <v>319</v>
      </c>
      <c r="AM247" s="65" t="s">
        <v>320</v>
      </c>
      <c r="AN247" s="66">
        <v>1447.8422719626672</v>
      </c>
      <c r="AO247" s="67">
        <v>52206027.50748845</v>
      </c>
      <c r="AP247" s="68">
        <v>1.1093295859410013</v>
      </c>
      <c r="AQ247" s="14">
        <v>876</v>
      </c>
      <c r="AR247" s="14">
        <v>283</v>
      </c>
    </row>
    <row r="248" spans="1:44" ht="9">
      <c r="A248" s="69" t="s">
        <v>322</v>
      </c>
      <c r="B248" s="70" t="s">
        <v>320</v>
      </c>
      <c r="C248" s="71">
        <v>271</v>
      </c>
      <c r="D248" s="72">
        <v>453.4597953743065</v>
      </c>
      <c r="E248" s="73">
        <v>7173.316708229427</v>
      </c>
      <c r="F248" s="74">
        <v>13807.484942179173</v>
      </c>
      <c r="G248" s="75"/>
      <c r="H248" s="76"/>
      <c r="I248" s="76">
        <v>1.0337006265859994</v>
      </c>
      <c r="J248" s="76"/>
      <c r="K248" s="76">
        <v>1.0491866032473238</v>
      </c>
      <c r="L248" s="77">
        <v>1.3856986214039242</v>
      </c>
      <c r="M248" s="78">
        <v>5.746708</v>
      </c>
      <c r="N248" s="79">
        <v>26.162694068965514</v>
      </c>
      <c r="O248" s="80">
        <v>82.84227955734454</v>
      </c>
      <c r="P248" s="78">
        <v>184.60051919219126</v>
      </c>
      <c r="Q248" s="79">
        <v>45.76761988401266</v>
      </c>
      <c r="R248" s="79">
        <v>0</v>
      </c>
      <c r="S248" s="81">
        <v>230.36813907620393</v>
      </c>
      <c r="T248" s="78">
        <v>766.4433571353568</v>
      </c>
      <c r="U248" s="82">
        <v>4.151902499999999</v>
      </c>
      <c r="V248" s="82">
        <v>104.96746639711547</v>
      </c>
      <c r="W248" s="83">
        <v>2.29348755</v>
      </c>
      <c r="X248" s="82">
        <v>0</v>
      </c>
      <c r="Y248" s="82" t="s">
        <v>49</v>
      </c>
      <c r="Z248" s="80">
        <v>871.4108235324723</v>
      </c>
      <c r="AA248" s="75">
        <v>192.454754087711</v>
      </c>
      <c r="AB248" s="76">
        <v>96.22737704385548</v>
      </c>
      <c r="AC248" s="84">
        <v>0.7698190163508438</v>
      </c>
      <c r="AD248" s="85">
        <v>9590759.05019591</v>
      </c>
      <c r="AE248" s="86">
        <v>3.634376878708769</v>
      </c>
      <c r="AF248" s="87"/>
      <c r="AG248" s="88" t="s">
        <v>322</v>
      </c>
      <c r="AH248" s="60" t="s">
        <v>321</v>
      </c>
      <c r="AI248" s="6">
        <v>282</v>
      </c>
      <c r="AJ248" s="62">
        <v>245</v>
      </c>
      <c r="AL248" s="64" t="s">
        <v>322</v>
      </c>
      <c r="AM248" s="65" t="s">
        <v>320</v>
      </c>
      <c r="AN248" s="66">
        <v>871.4108235324723</v>
      </c>
      <c r="AO248" s="67">
        <v>9590759.05019591</v>
      </c>
      <c r="AP248" s="68">
        <v>3.634376878708769</v>
      </c>
      <c r="AQ248" s="14">
        <v>271</v>
      </c>
      <c r="AR248" s="14">
        <v>284</v>
      </c>
    </row>
    <row r="249" spans="1:44" s="117" customFormat="1" ht="9">
      <c r="A249" s="97" t="s">
        <v>321</v>
      </c>
      <c r="B249" s="98"/>
      <c r="C249" s="99">
        <f>SUM(C247:C248)</f>
        <v>1147</v>
      </c>
      <c r="D249" s="100">
        <f>SUM(D247:D248)</f>
        <v>1482.9089263835554</v>
      </c>
      <c r="E249" s="101"/>
      <c r="F249" s="100"/>
      <c r="G249" s="101"/>
      <c r="H249" s="102"/>
      <c r="I249" s="102"/>
      <c r="J249" s="102"/>
      <c r="K249" s="102"/>
      <c r="L249" s="100"/>
      <c r="M249" s="103">
        <f aca="true" t="shared" si="28" ref="M249:Z249">SUM(M247:M248)</f>
        <v>30.660778</v>
      </c>
      <c r="N249" s="104">
        <f t="shared" si="28"/>
        <v>94.08226187619442</v>
      </c>
      <c r="O249" s="105">
        <f t="shared" si="28"/>
        <v>280.7964048631463</v>
      </c>
      <c r="P249" s="103">
        <f t="shared" si="28"/>
        <v>263.6808079882862</v>
      </c>
      <c r="Q249" s="104">
        <f t="shared" si="28"/>
        <v>146.11341699775033</v>
      </c>
      <c r="R249" s="104">
        <f t="shared" si="28"/>
        <v>508.9450644080155</v>
      </c>
      <c r="S249" s="106">
        <f t="shared" si="28"/>
        <v>918.7392893940521</v>
      </c>
      <c r="T249" s="103">
        <f t="shared" si="28"/>
        <v>1128.4312048857912</v>
      </c>
      <c r="U249" s="104">
        <f t="shared" si="28"/>
        <v>8.729375006249999</v>
      </c>
      <c r="V249" s="104">
        <f t="shared" si="28"/>
        <v>358.69884100075507</v>
      </c>
      <c r="W249" s="107">
        <f t="shared" si="28"/>
        <v>4.822057573875</v>
      </c>
      <c r="X249" s="104">
        <f t="shared" si="28"/>
        <v>832.1230496085932</v>
      </c>
      <c r="Y249" s="104">
        <f t="shared" si="28"/>
        <v>1.6349958135</v>
      </c>
      <c r="Z249" s="105">
        <f t="shared" si="28"/>
        <v>2319.2530954951394</v>
      </c>
      <c r="AA249" s="108">
        <f>Z249*1000000/((C249+D249)/4)/1000/25</f>
        <v>141.10013147470593</v>
      </c>
      <c r="AB249" s="109">
        <f>Z249*1000000/((C249+D249)/2)/1000/25</f>
        <v>70.55006573735297</v>
      </c>
      <c r="AC249" s="110">
        <f>AA249/250</f>
        <v>0.5644005258988237</v>
      </c>
      <c r="AD249" s="111">
        <v>61796786.55768436</v>
      </c>
      <c r="AE249" s="112">
        <v>1.5012127488734237</v>
      </c>
      <c r="AF249" s="113"/>
      <c r="AG249" s="114" t="s">
        <v>321</v>
      </c>
      <c r="AH249" s="114" t="s">
        <v>321</v>
      </c>
      <c r="AI249" s="115">
        <v>283</v>
      </c>
      <c r="AJ249" s="116">
        <v>246</v>
      </c>
      <c r="AL249" s="118"/>
      <c r="AM249" s="119"/>
      <c r="AN249" s="120">
        <v>2319.2530954951394</v>
      </c>
      <c r="AO249" s="121">
        <v>61796786.55768436</v>
      </c>
      <c r="AP249" s="122">
        <v>1.5012127488734237</v>
      </c>
      <c r="AQ249" s="123"/>
      <c r="AR249" s="130">
        <v>285</v>
      </c>
    </row>
    <row r="250" spans="1:44" ht="9">
      <c r="A250" s="69" t="s">
        <v>323</v>
      </c>
      <c r="B250" s="70" t="s">
        <v>324</v>
      </c>
      <c r="C250" s="71">
        <v>137</v>
      </c>
      <c r="D250" s="72">
        <v>183.9823205468566</v>
      </c>
      <c r="E250" s="73">
        <v>5065.346534653465</v>
      </c>
      <c r="F250" s="74">
        <v>8024.227803104848</v>
      </c>
      <c r="G250" s="75"/>
      <c r="H250" s="76"/>
      <c r="I250" s="76">
        <v>1.0295635221109432</v>
      </c>
      <c r="J250" s="76"/>
      <c r="K250" s="76">
        <v>1.043197432528771</v>
      </c>
      <c r="L250" s="77">
        <v>1.08921188018894</v>
      </c>
      <c r="M250" s="78">
        <v>10.98788</v>
      </c>
      <c r="N250" s="79">
        <v>31.89467818181818</v>
      </c>
      <c r="O250" s="80">
        <v>44.91698914470368</v>
      </c>
      <c r="P250" s="78">
        <v>2.7613770489505005</v>
      </c>
      <c r="Q250" s="79">
        <v>31.01862105867805</v>
      </c>
      <c r="R250" s="79">
        <v>46.06652728348255</v>
      </c>
      <c r="S250" s="81">
        <v>79.8465253911111</v>
      </c>
      <c r="T250" s="78">
        <v>7.158559344486165</v>
      </c>
      <c r="U250" s="82">
        <v>2.5923875</v>
      </c>
      <c r="V250" s="82">
        <v>44.4192934831034</v>
      </c>
      <c r="W250" s="83">
        <v>1.4320202499999999</v>
      </c>
      <c r="X250" s="82">
        <v>42.65562340383165</v>
      </c>
      <c r="Y250" s="82">
        <v>0.9259569999999999</v>
      </c>
      <c r="Z250" s="80">
        <v>94.2334762314212</v>
      </c>
      <c r="AA250" s="75">
        <v>46.97254406828434</v>
      </c>
      <c r="AB250" s="76">
        <v>23.48627203414217</v>
      </c>
      <c r="AC250" s="84">
        <v>0.18789017627313737</v>
      </c>
      <c r="AD250" s="85">
        <v>705415.8479905851</v>
      </c>
      <c r="AE250" s="86">
        <v>5.3434283621412995</v>
      </c>
      <c r="AF250" s="87"/>
      <c r="AG250" s="88" t="s">
        <v>323</v>
      </c>
      <c r="AH250" s="60" t="s">
        <v>325</v>
      </c>
      <c r="AI250" s="6">
        <v>266</v>
      </c>
      <c r="AJ250" s="62">
        <v>247</v>
      </c>
      <c r="AL250" s="64" t="s">
        <v>323</v>
      </c>
      <c r="AM250" s="65" t="s">
        <v>324</v>
      </c>
      <c r="AN250" s="66">
        <v>94.2334762314212</v>
      </c>
      <c r="AO250" s="67">
        <v>705415.8479905851</v>
      </c>
      <c r="AP250" s="68">
        <v>5.3434283621412995</v>
      </c>
      <c r="AQ250" s="14">
        <v>137</v>
      </c>
      <c r="AR250" s="14">
        <v>268</v>
      </c>
    </row>
    <row r="251" spans="1:44" ht="9">
      <c r="A251" s="69" t="s">
        <v>326</v>
      </c>
      <c r="B251" s="70" t="s">
        <v>324</v>
      </c>
      <c r="C251" s="71">
        <v>127</v>
      </c>
      <c r="D251" s="72">
        <v>170.55295408358242</v>
      </c>
      <c r="E251" s="73">
        <v>4773.19587628866</v>
      </c>
      <c r="F251" s="74">
        <v>7382.731958762888</v>
      </c>
      <c r="G251" s="75"/>
      <c r="H251" s="76"/>
      <c r="I251" s="76">
        <v>1.0291121815835178</v>
      </c>
      <c r="J251" s="76"/>
      <c r="K251" s="76">
        <v>1.0425319626191065</v>
      </c>
      <c r="L251" s="77">
        <v>1.087823723614218</v>
      </c>
      <c r="M251" s="78">
        <v>17.058909999999997</v>
      </c>
      <c r="N251" s="79">
        <v>48.387995</v>
      </c>
      <c r="O251" s="80">
        <v>59.67907845029948</v>
      </c>
      <c r="P251" s="78">
        <v>36.503797202692404</v>
      </c>
      <c r="Q251" s="79">
        <v>0</v>
      </c>
      <c r="R251" s="79">
        <v>47.654269538167455</v>
      </c>
      <c r="S251" s="81">
        <v>84.15806674085985</v>
      </c>
      <c r="T251" s="78">
        <v>94.63198757079475</v>
      </c>
      <c r="U251" s="82">
        <v>2.5923875</v>
      </c>
      <c r="V251" s="82">
        <v>0</v>
      </c>
      <c r="W251" s="83" t="s">
        <v>49</v>
      </c>
      <c r="X251" s="82">
        <v>44.125804458752924</v>
      </c>
      <c r="Y251" s="82">
        <v>0.925957</v>
      </c>
      <c r="Z251" s="80">
        <v>138.75779202954766</v>
      </c>
      <c r="AA251" s="75">
        <v>74.61275856966054</v>
      </c>
      <c r="AB251" s="76">
        <v>37.30637928483027</v>
      </c>
      <c r="AC251" s="84">
        <v>0.29845103427864217</v>
      </c>
      <c r="AD251" s="85">
        <v>559934.0581096999</v>
      </c>
      <c r="AE251" s="86">
        <v>9.912438082297387</v>
      </c>
      <c r="AF251" s="87"/>
      <c r="AG251" s="88" t="s">
        <v>326</v>
      </c>
      <c r="AH251" s="60" t="s">
        <v>325</v>
      </c>
      <c r="AI251" s="6">
        <v>267</v>
      </c>
      <c r="AJ251" s="62">
        <v>248</v>
      </c>
      <c r="AL251" s="64" t="s">
        <v>326</v>
      </c>
      <c r="AM251" s="65" t="s">
        <v>324</v>
      </c>
      <c r="AN251" s="66">
        <v>138.75779202954766</v>
      </c>
      <c r="AO251" s="67">
        <v>559934.0581096999</v>
      </c>
      <c r="AP251" s="68">
        <v>9.912438082297387</v>
      </c>
      <c r="AQ251" s="14">
        <v>127</v>
      </c>
      <c r="AR251" s="14">
        <v>269</v>
      </c>
    </row>
    <row r="252" spans="1:44" ht="9">
      <c r="A252" s="69" t="s">
        <v>327</v>
      </c>
      <c r="B252" s="70" t="s">
        <v>324</v>
      </c>
      <c r="C252" s="71">
        <v>127</v>
      </c>
      <c r="D252" s="72">
        <v>166.01770225631483</v>
      </c>
      <c r="E252" s="73">
        <v>5061.654135338345</v>
      </c>
      <c r="F252" s="74">
        <v>7821.318167406454</v>
      </c>
      <c r="G252" s="75"/>
      <c r="H252" s="76"/>
      <c r="I252" s="76">
        <v>1.0285730436087865</v>
      </c>
      <c r="J252" s="76"/>
      <c r="K252" s="76">
        <v>1.0425319626191065</v>
      </c>
      <c r="L252" s="77">
        <v>1.0896433142789363</v>
      </c>
      <c r="M252" s="78">
        <v>7.68205</v>
      </c>
      <c r="N252" s="79">
        <v>20.976086666666667</v>
      </c>
      <c r="O252" s="80">
        <v>36.91360316819616</v>
      </c>
      <c r="P252" s="78">
        <v>9.026056680757016</v>
      </c>
      <c r="Q252" s="79">
        <v>8.21859254567549</v>
      </c>
      <c r="R252" s="79">
        <v>36.83066991665036</v>
      </c>
      <c r="S252" s="81">
        <v>54.075319143082865</v>
      </c>
      <c r="T252" s="78">
        <v>23.399036513485978</v>
      </c>
      <c r="U252" s="82">
        <v>2.5923875</v>
      </c>
      <c r="V252" s="82">
        <v>11.76919095190635</v>
      </c>
      <c r="W252" s="83">
        <v>1.4320202499999997</v>
      </c>
      <c r="X252" s="82">
        <v>34.10361662401181</v>
      </c>
      <c r="Y252" s="82">
        <v>0.9259569999999999</v>
      </c>
      <c r="Z252" s="80">
        <v>69.27184408940414</v>
      </c>
      <c r="AA252" s="75">
        <v>37.8253428682253</v>
      </c>
      <c r="AB252" s="76">
        <v>18.91267143411265</v>
      </c>
      <c r="AC252" s="84">
        <v>0.1513013714729012</v>
      </c>
      <c r="AD252" s="85">
        <v>537532.4677359434</v>
      </c>
      <c r="AE252" s="86">
        <v>5.154802602430566</v>
      </c>
      <c r="AF252" s="87"/>
      <c r="AG252" s="88" t="s">
        <v>327</v>
      </c>
      <c r="AH252" s="60" t="s">
        <v>325</v>
      </c>
      <c r="AI252" s="61">
        <v>268</v>
      </c>
      <c r="AJ252" s="62">
        <v>249</v>
      </c>
      <c r="AL252" s="64" t="s">
        <v>328</v>
      </c>
      <c r="AM252" s="65" t="s">
        <v>324</v>
      </c>
      <c r="AN252" s="66">
        <v>69.27184408940414</v>
      </c>
      <c r="AO252" s="67">
        <v>537532.4677359434</v>
      </c>
      <c r="AP252" s="68">
        <v>5.154802602430566</v>
      </c>
      <c r="AQ252" s="14">
        <v>127</v>
      </c>
      <c r="AR252" s="96">
        <v>270</v>
      </c>
    </row>
    <row r="253" spans="1:44" s="117" customFormat="1" ht="9">
      <c r="A253" s="97" t="s">
        <v>325</v>
      </c>
      <c r="B253" s="98"/>
      <c r="C253" s="99">
        <f>SUM(C250:C252)</f>
        <v>391</v>
      </c>
      <c r="D253" s="100">
        <f>SUM(D250:D252)</f>
        <v>520.5529768867539</v>
      </c>
      <c r="E253" s="101"/>
      <c r="F253" s="100"/>
      <c r="G253" s="101"/>
      <c r="H253" s="102"/>
      <c r="I253" s="102"/>
      <c r="J253" s="102"/>
      <c r="K253" s="102"/>
      <c r="L253" s="100"/>
      <c r="M253" s="103">
        <f aca="true" t="shared" si="29" ref="M253:Z253">SUM(M250:M252)</f>
        <v>35.72884</v>
      </c>
      <c r="N253" s="104">
        <f t="shared" si="29"/>
        <v>101.25875984848486</v>
      </c>
      <c r="O253" s="105">
        <f t="shared" si="29"/>
        <v>141.50967076319932</v>
      </c>
      <c r="P253" s="103">
        <f t="shared" si="29"/>
        <v>48.29123093239992</v>
      </c>
      <c r="Q253" s="104">
        <f t="shared" si="29"/>
        <v>39.23721360435354</v>
      </c>
      <c r="R253" s="104">
        <f t="shared" si="29"/>
        <v>130.55146673830035</v>
      </c>
      <c r="S253" s="106">
        <f t="shared" si="29"/>
        <v>218.0799112750538</v>
      </c>
      <c r="T253" s="103">
        <f t="shared" si="29"/>
        <v>125.1895834287669</v>
      </c>
      <c r="U253" s="104">
        <f t="shared" si="29"/>
        <v>7.7771625</v>
      </c>
      <c r="V253" s="104">
        <f t="shared" si="29"/>
        <v>56.188484435009755</v>
      </c>
      <c r="W253" s="107">
        <f t="shared" si="29"/>
        <v>2.8640404999999998</v>
      </c>
      <c r="X253" s="104">
        <f t="shared" si="29"/>
        <v>120.88504448659637</v>
      </c>
      <c r="Y253" s="104">
        <f t="shared" si="29"/>
        <v>2.7778709999999998</v>
      </c>
      <c r="Z253" s="105">
        <f t="shared" si="29"/>
        <v>302.26311235037304</v>
      </c>
      <c r="AA253" s="108">
        <f>Z253*1000000/((C253+D253)/4)/1000/25</f>
        <v>53.05462129171228</v>
      </c>
      <c r="AB253" s="109">
        <f>Z253*1000000/((C253+D253)/2)/1000/25</f>
        <v>26.52731064585614</v>
      </c>
      <c r="AC253" s="110">
        <f>AA253/250</f>
        <v>0.21221848516684913</v>
      </c>
      <c r="AD253" s="111">
        <v>1802882.3738362284</v>
      </c>
      <c r="AE253" s="112">
        <v>6.706219257270973</v>
      </c>
      <c r="AF253" s="113"/>
      <c r="AG253" s="114" t="s">
        <v>325</v>
      </c>
      <c r="AH253" s="114" t="s">
        <v>325</v>
      </c>
      <c r="AI253" s="135">
        <v>269</v>
      </c>
      <c r="AJ253" s="116">
        <v>250</v>
      </c>
      <c r="AL253" s="118"/>
      <c r="AM253" s="119"/>
      <c r="AN253" s="120">
        <v>302.26311235037304</v>
      </c>
      <c r="AO253" s="121">
        <v>1802882.3738362284</v>
      </c>
      <c r="AP253" s="122">
        <v>6.706219257270973</v>
      </c>
      <c r="AQ253" s="123"/>
      <c r="AR253" s="123">
        <v>271</v>
      </c>
    </row>
    <row r="254" spans="1:44" ht="9">
      <c r="A254" s="69" t="s">
        <v>329</v>
      </c>
      <c r="B254" s="70" t="s">
        <v>330</v>
      </c>
      <c r="C254" s="71">
        <v>277</v>
      </c>
      <c r="D254" s="72">
        <v>334.76905321561173</v>
      </c>
      <c r="E254" s="73">
        <v>5506.740681998414</v>
      </c>
      <c r="F254" s="74">
        <v>7508.764677291445</v>
      </c>
      <c r="G254" s="75"/>
      <c r="H254" s="76"/>
      <c r="I254" s="76">
        <v>1.0349560006442826</v>
      </c>
      <c r="J254" s="76"/>
      <c r="K254" s="76">
        <v>1.0493788737043248</v>
      </c>
      <c r="L254" s="77">
        <v>1.1154203029663132</v>
      </c>
      <c r="M254" s="78">
        <v>6.36611</v>
      </c>
      <c r="N254" s="79">
        <v>22.270419999999998</v>
      </c>
      <c r="O254" s="80">
        <v>55.36916358582349</v>
      </c>
      <c r="P254" s="78">
        <v>51.619894103223096</v>
      </c>
      <c r="Q254" s="79">
        <v>66.22769462353153</v>
      </c>
      <c r="R254" s="79">
        <v>82.52919423023903</v>
      </c>
      <c r="S254" s="81">
        <v>200.37678295699365</v>
      </c>
      <c r="T254" s="78">
        <v>170.27647988253787</v>
      </c>
      <c r="U254" s="82">
        <v>3.2986599999999995</v>
      </c>
      <c r="V254" s="82">
        <v>120.67753550844776</v>
      </c>
      <c r="W254" s="83">
        <v>1.8221611999999998</v>
      </c>
      <c r="X254" s="82">
        <v>97.23800938943992</v>
      </c>
      <c r="Y254" s="82">
        <v>1.1782256</v>
      </c>
      <c r="Z254" s="80">
        <v>388.1920247804256</v>
      </c>
      <c r="AA254" s="75">
        <v>101.52642347369246</v>
      </c>
      <c r="AB254" s="76">
        <v>50.76321173684623</v>
      </c>
      <c r="AC254" s="84">
        <v>0.40610569389476986</v>
      </c>
      <c r="AD254" s="85">
        <v>1770018.2449486153</v>
      </c>
      <c r="AE254" s="86">
        <v>8.772610697957976</v>
      </c>
      <c r="AF254" s="87"/>
      <c r="AG254" s="88" t="s">
        <v>329</v>
      </c>
      <c r="AH254" s="60" t="s">
        <v>331</v>
      </c>
      <c r="AI254" s="6">
        <v>270</v>
      </c>
      <c r="AJ254" s="62">
        <v>251</v>
      </c>
      <c r="AL254" s="64" t="s">
        <v>329</v>
      </c>
      <c r="AM254" s="65" t="s">
        <v>330</v>
      </c>
      <c r="AN254" s="66">
        <v>388.1920247804256</v>
      </c>
      <c r="AO254" s="67">
        <v>1770018.2449486153</v>
      </c>
      <c r="AP254" s="68">
        <v>8.772610697957976</v>
      </c>
      <c r="AQ254" s="14">
        <v>277</v>
      </c>
      <c r="AR254" s="14">
        <v>272</v>
      </c>
    </row>
    <row r="255" spans="1:44" ht="9">
      <c r="A255" s="69" t="s">
        <v>332</v>
      </c>
      <c r="B255" s="70" t="s">
        <v>330</v>
      </c>
      <c r="C255" s="71">
        <v>236</v>
      </c>
      <c r="D255" s="72">
        <v>307.39891530511306</v>
      </c>
      <c r="E255" s="73">
        <v>3972.053462940462</v>
      </c>
      <c r="F255" s="74">
        <v>4448.156435575787</v>
      </c>
      <c r="G255" s="75"/>
      <c r="H255" s="76"/>
      <c r="I255" s="76">
        <v>1.031022903970229</v>
      </c>
      <c r="J255" s="76"/>
      <c r="K255" s="76">
        <v>1.0479724432481248</v>
      </c>
      <c r="L255" s="77">
        <v>1.105177138311023</v>
      </c>
      <c r="M255" s="78">
        <v>11.10545</v>
      </c>
      <c r="N255" s="79">
        <v>23.8909</v>
      </c>
      <c r="O255" s="80">
        <v>47.77860080162533</v>
      </c>
      <c r="P255" s="78">
        <v>0</v>
      </c>
      <c r="Q255" s="79">
        <v>8.668219586309634</v>
      </c>
      <c r="R255" s="79">
        <v>105.93235089557409</v>
      </c>
      <c r="S255" s="81">
        <v>114.60057048188372</v>
      </c>
      <c r="T255" s="78">
        <v>0</v>
      </c>
      <c r="U255" s="82" t="s">
        <v>49</v>
      </c>
      <c r="V255" s="82">
        <v>15.794893403253464</v>
      </c>
      <c r="W255" s="83">
        <v>1.8221611999999998</v>
      </c>
      <c r="X255" s="82">
        <v>124.81220769334831</v>
      </c>
      <c r="Y255" s="82">
        <v>1.1782256</v>
      </c>
      <c r="Z255" s="80">
        <v>140.60710109660178</v>
      </c>
      <c r="AA255" s="75">
        <v>41.400774903689985</v>
      </c>
      <c r="AB255" s="76">
        <v>20.700387451844996</v>
      </c>
      <c r="AC255" s="84">
        <v>0.16560309961475997</v>
      </c>
      <c r="AD255" s="85">
        <v>1298738.2023124408</v>
      </c>
      <c r="AE255" s="86">
        <v>4.330575657087681</v>
      </c>
      <c r="AF255" s="87"/>
      <c r="AG255" s="88" t="s">
        <v>332</v>
      </c>
      <c r="AH255" s="60" t="s">
        <v>331</v>
      </c>
      <c r="AI255" s="6">
        <v>271</v>
      </c>
      <c r="AJ255" s="62">
        <v>252</v>
      </c>
      <c r="AL255" s="64" t="s">
        <v>332</v>
      </c>
      <c r="AM255" s="65" t="s">
        <v>330</v>
      </c>
      <c r="AN255" s="66">
        <v>140.60710109660178</v>
      </c>
      <c r="AO255" s="67">
        <v>1298738.2023124408</v>
      </c>
      <c r="AP255" s="68">
        <v>4.330575657087681</v>
      </c>
      <c r="AQ255" s="14">
        <v>236</v>
      </c>
      <c r="AR255" s="14">
        <v>273</v>
      </c>
    </row>
    <row r="256" spans="1:44" ht="9">
      <c r="A256" s="69" t="s">
        <v>333</v>
      </c>
      <c r="B256" s="70" t="s">
        <v>330</v>
      </c>
      <c r="C256" s="71">
        <v>96</v>
      </c>
      <c r="D256" s="72">
        <v>106.69048294314382</v>
      </c>
      <c r="E256" s="73">
        <v>3392.966360856269</v>
      </c>
      <c r="F256" s="74">
        <v>3675.720761608365</v>
      </c>
      <c r="G256" s="75"/>
      <c r="H256" s="76"/>
      <c r="I256" s="76">
        <v>1.0273232613496033</v>
      </c>
      <c r="J256" s="76"/>
      <c r="K256" s="76">
        <v>1.0400749771210875</v>
      </c>
      <c r="L256" s="77">
        <v>1.0831120178498468</v>
      </c>
      <c r="M256" s="78">
        <v>5.82185</v>
      </c>
      <c r="N256" s="79">
        <v>11.6437</v>
      </c>
      <c r="O256" s="80">
        <v>17.237997636864165</v>
      </c>
      <c r="P256" s="78">
        <v>0</v>
      </c>
      <c r="Q256" s="79">
        <v>0</v>
      </c>
      <c r="R256" s="79">
        <v>30.683635793618215</v>
      </c>
      <c r="S256" s="81">
        <v>30.683635793618215</v>
      </c>
      <c r="T256" s="78">
        <v>0</v>
      </c>
      <c r="U256" s="82" t="s">
        <v>49</v>
      </c>
      <c r="V256" s="82">
        <v>0</v>
      </c>
      <c r="W256" s="83" t="s">
        <v>49</v>
      </c>
      <c r="X256" s="82">
        <v>36.152245193117295</v>
      </c>
      <c r="Y256" s="82">
        <v>1.1782256</v>
      </c>
      <c r="Z256" s="80">
        <v>36.152245193117295</v>
      </c>
      <c r="AA256" s="75">
        <v>28.5378925882836</v>
      </c>
      <c r="AB256" s="76">
        <v>14.268946294141802</v>
      </c>
      <c r="AC256" s="84">
        <v>0.11415157035313442</v>
      </c>
      <c r="AD256" s="85">
        <v>294117.36833207833</v>
      </c>
      <c r="AE256" s="86">
        <v>4.916710005687114</v>
      </c>
      <c r="AF256" s="87"/>
      <c r="AG256" s="88" t="s">
        <v>333</v>
      </c>
      <c r="AH256" s="60" t="s">
        <v>331</v>
      </c>
      <c r="AI256" s="61">
        <v>272</v>
      </c>
      <c r="AJ256" s="62">
        <v>253</v>
      </c>
      <c r="AL256" s="64" t="s">
        <v>333</v>
      </c>
      <c r="AM256" s="65" t="s">
        <v>330</v>
      </c>
      <c r="AN256" s="66">
        <v>36.152245193117295</v>
      </c>
      <c r="AO256" s="67">
        <v>294117.36833207833</v>
      </c>
      <c r="AP256" s="68">
        <v>4.916710005687114</v>
      </c>
      <c r="AQ256" s="14">
        <v>96</v>
      </c>
      <c r="AR256" s="14">
        <v>274</v>
      </c>
    </row>
    <row r="257" spans="1:44" ht="9">
      <c r="A257" s="69" t="s">
        <v>334</v>
      </c>
      <c r="B257" s="70" t="s">
        <v>330</v>
      </c>
      <c r="C257" s="71">
        <v>72</v>
      </c>
      <c r="D257" s="72">
        <v>97.27199999999999</v>
      </c>
      <c r="E257" s="73">
        <v>7182.35294117647</v>
      </c>
      <c r="F257" s="74">
        <v>11172.794117647107</v>
      </c>
      <c r="G257" s="75"/>
      <c r="H257" s="76"/>
      <c r="I257" s="76">
        <v>1.0240439991113948</v>
      </c>
      <c r="J257" s="76"/>
      <c r="K257" s="76">
        <v>1.037549128524961</v>
      </c>
      <c r="L257" s="77">
        <v>1.0798265133134421</v>
      </c>
      <c r="M257" s="78">
        <v>7.47393</v>
      </c>
      <c r="N257" s="79">
        <v>33.35618</v>
      </c>
      <c r="O257" s="80">
        <v>36.57818603584447</v>
      </c>
      <c r="P257" s="78">
        <v>15.427409536074224</v>
      </c>
      <c r="Q257" s="79">
        <v>5.077066933679988</v>
      </c>
      <c r="R257" s="79">
        <v>8.6728086682205</v>
      </c>
      <c r="S257" s="81">
        <v>29.177285137974714</v>
      </c>
      <c r="T257" s="78">
        <v>50.8897787402666</v>
      </c>
      <c r="U257" s="82">
        <v>3.29866</v>
      </c>
      <c r="V257" s="82">
        <v>9.251234376354647</v>
      </c>
      <c r="W257" s="83">
        <v>1.8221612</v>
      </c>
      <c r="X257" s="82">
        <v>10.218525196799298</v>
      </c>
      <c r="Y257" s="82">
        <v>1.1782256</v>
      </c>
      <c r="Z257" s="80">
        <v>70.35953831342054</v>
      </c>
      <c r="AA257" s="75">
        <v>66.50554214605657</v>
      </c>
      <c r="AB257" s="76">
        <v>33.25277107302829</v>
      </c>
      <c r="AC257" s="84">
        <v>0.26602216858422634</v>
      </c>
      <c r="AD257" s="85">
        <v>313521.27419118973</v>
      </c>
      <c r="AE257" s="86">
        <v>8.976684404582294</v>
      </c>
      <c r="AF257" s="87"/>
      <c r="AG257" s="88" t="s">
        <v>334</v>
      </c>
      <c r="AH257" s="60" t="s">
        <v>331</v>
      </c>
      <c r="AI257" s="61">
        <v>273</v>
      </c>
      <c r="AJ257" s="62">
        <v>254</v>
      </c>
      <c r="AL257" s="64" t="s">
        <v>334</v>
      </c>
      <c r="AM257" s="65" t="s">
        <v>330</v>
      </c>
      <c r="AN257" s="66">
        <v>70.35953831342054</v>
      </c>
      <c r="AO257" s="67">
        <v>313521.27419118973</v>
      </c>
      <c r="AP257" s="68">
        <v>8.976684404582294</v>
      </c>
      <c r="AQ257" s="14">
        <v>72</v>
      </c>
      <c r="AR257" s="96">
        <v>275</v>
      </c>
    </row>
    <row r="258" spans="1:44" ht="9">
      <c r="A258" s="69" t="s">
        <v>335</v>
      </c>
      <c r="B258" s="70" t="s">
        <v>330</v>
      </c>
      <c r="C258" s="71">
        <v>53</v>
      </c>
      <c r="D258" s="72">
        <v>67.31</v>
      </c>
      <c r="E258" s="73">
        <v>3166.023166023166</v>
      </c>
      <c r="F258" s="74">
        <v>5413.851351351332</v>
      </c>
      <c r="G258" s="75"/>
      <c r="H258" s="76"/>
      <c r="I258" s="76">
        <v>1.0234721380325689</v>
      </c>
      <c r="J258" s="76"/>
      <c r="K258" s="76">
        <v>1.0348591630009876</v>
      </c>
      <c r="L258" s="77">
        <v>1.0742619918067042</v>
      </c>
      <c r="M258" s="78">
        <v>0.39</v>
      </c>
      <c r="N258" s="79">
        <v>0.78</v>
      </c>
      <c r="O258" s="80">
        <v>7.396628063033566</v>
      </c>
      <c r="P258" s="78">
        <v>0</v>
      </c>
      <c r="Q258" s="79">
        <v>0</v>
      </c>
      <c r="R258" s="79">
        <v>13.165997952199747</v>
      </c>
      <c r="S258" s="81">
        <v>13.165997952199747</v>
      </c>
      <c r="T258" s="78">
        <v>0</v>
      </c>
      <c r="U258" s="82" t="s">
        <v>49</v>
      </c>
      <c r="V258" s="82">
        <v>0</v>
      </c>
      <c r="W258" s="83" t="s">
        <v>49</v>
      </c>
      <c r="X258" s="82">
        <v>15.512515836829317</v>
      </c>
      <c r="Y258" s="82">
        <v>1.1782256</v>
      </c>
      <c r="Z258" s="80">
        <v>15.512515836829317</v>
      </c>
      <c r="AA258" s="75">
        <v>20.630060127110724</v>
      </c>
      <c r="AB258" s="76">
        <v>10.31503006355536</v>
      </c>
      <c r="AC258" s="84">
        <v>0.08252024050844288</v>
      </c>
      <c r="AD258" s="85">
        <v>198061.60862430654</v>
      </c>
      <c r="AE258" s="86">
        <v>3.1328667770752596</v>
      </c>
      <c r="AF258" s="87"/>
      <c r="AG258" s="88" t="s">
        <v>335</v>
      </c>
      <c r="AH258" s="60" t="s">
        <v>331</v>
      </c>
      <c r="AI258" s="6">
        <v>274</v>
      </c>
      <c r="AJ258" s="62">
        <v>255</v>
      </c>
      <c r="AL258" s="64" t="s">
        <v>336</v>
      </c>
      <c r="AM258" s="65" t="s">
        <v>330</v>
      </c>
      <c r="AN258" s="66">
        <v>15.512515836829317</v>
      </c>
      <c r="AO258" s="67">
        <v>198061.60862430654</v>
      </c>
      <c r="AP258" s="68">
        <v>3.1328667770752596</v>
      </c>
      <c r="AQ258" s="14">
        <v>53</v>
      </c>
      <c r="AR258" s="14">
        <v>276</v>
      </c>
    </row>
    <row r="259" spans="1:44" s="117" customFormat="1" ht="9">
      <c r="A259" s="97" t="s">
        <v>331</v>
      </c>
      <c r="B259" s="98"/>
      <c r="C259" s="99">
        <f>SUM(C254:C258)</f>
        <v>734</v>
      </c>
      <c r="D259" s="100">
        <f>SUM(D254:D258)</f>
        <v>913.4404514638686</v>
      </c>
      <c r="E259" s="101"/>
      <c r="F259" s="100"/>
      <c r="G259" s="101"/>
      <c r="H259" s="102"/>
      <c r="I259" s="102"/>
      <c r="J259" s="102"/>
      <c r="K259" s="102"/>
      <c r="L259" s="100"/>
      <c r="M259" s="103">
        <f aca="true" t="shared" si="30" ref="M259:Z259">SUM(M254:M258)</f>
        <v>31.15734</v>
      </c>
      <c r="N259" s="104">
        <f t="shared" si="30"/>
        <v>91.94120000000001</v>
      </c>
      <c r="O259" s="105">
        <f t="shared" si="30"/>
        <v>164.36057612319104</v>
      </c>
      <c r="P259" s="103">
        <f t="shared" si="30"/>
        <v>67.04730363929733</v>
      </c>
      <c r="Q259" s="104">
        <f t="shared" si="30"/>
        <v>79.97298114352115</v>
      </c>
      <c r="R259" s="104">
        <f t="shared" si="30"/>
        <v>240.9839875398516</v>
      </c>
      <c r="S259" s="106">
        <f t="shared" si="30"/>
        <v>388.00427232267003</v>
      </c>
      <c r="T259" s="103">
        <f t="shared" si="30"/>
        <v>221.16625862280446</v>
      </c>
      <c r="U259" s="104">
        <f t="shared" si="30"/>
        <v>6.59732</v>
      </c>
      <c r="V259" s="104">
        <f t="shared" si="30"/>
        <v>145.7236632880559</v>
      </c>
      <c r="W259" s="107">
        <f t="shared" si="30"/>
        <v>5.4664836</v>
      </c>
      <c r="X259" s="104">
        <f t="shared" si="30"/>
        <v>283.93350330953416</v>
      </c>
      <c r="Y259" s="104">
        <f t="shared" si="30"/>
        <v>5.891128</v>
      </c>
      <c r="Z259" s="105">
        <f t="shared" si="30"/>
        <v>650.8234252203945</v>
      </c>
      <c r="AA259" s="108">
        <f>Z259*1000000/((C259+D259)/4)/1000/25</f>
        <v>63.2082015120696</v>
      </c>
      <c r="AB259" s="109">
        <f>Z259*1000000/((C259+D259)/2)/1000/25</f>
        <v>31.6041007560348</v>
      </c>
      <c r="AC259" s="110">
        <f>AA259/250</f>
        <v>0.2528328060482784</v>
      </c>
      <c r="AD259" s="111">
        <v>3874456.69840863</v>
      </c>
      <c r="AE259" s="112">
        <v>6.719119359240325</v>
      </c>
      <c r="AF259" s="113"/>
      <c r="AG259" s="114" t="s">
        <v>331</v>
      </c>
      <c r="AH259" s="114" t="s">
        <v>331</v>
      </c>
      <c r="AI259" s="115">
        <v>275</v>
      </c>
      <c r="AJ259" s="116">
        <v>256</v>
      </c>
      <c r="AL259" s="118"/>
      <c r="AM259" s="119"/>
      <c r="AN259" s="120">
        <v>650.8234252203945</v>
      </c>
      <c r="AO259" s="121">
        <v>3874456.69840863</v>
      </c>
      <c r="AP259" s="122">
        <v>6.719119359240325</v>
      </c>
      <c r="AQ259" s="123"/>
      <c r="AR259" s="123">
        <v>277</v>
      </c>
    </row>
    <row r="260" spans="1:44" ht="9">
      <c r="A260" s="69" t="s">
        <v>337</v>
      </c>
      <c r="B260" s="70" t="s">
        <v>338</v>
      </c>
      <c r="C260" s="71">
        <v>543</v>
      </c>
      <c r="D260" s="72">
        <v>766.0497485713242</v>
      </c>
      <c r="E260" s="73">
        <v>6766.8986083499</v>
      </c>
      <c r="F260" s="74">
        <v>8692.518226152228</v>
      </c>
      <c r="G260" s="75">
        <v>1.04</v>
      </c>
      <c r="H260" s="76">
        <v>1.14</v>
      </c>
      <c r="I260" s="76">
        <v>1.21</v>
      </c>
      <c r="J260" s="76">
        <v>1.17</v>
      </c>
      <c r="K260" s="76">
        <v>1.17</v>
      </c>
      <c r="L260" s="77">
        <v>1.3601608391608373</v>
      </c>
      <c r="M260" s="78">
        <v>40.664929</v>
      </c>
      <c r="N260" s="79">
        <v>158.60229078125002</v>
      </c>
      <c r="O260" s="80">
        <v>211.96680334031134</v>
      </c>
      <c r="P260" s="78">
        <v>72.57338813236946</v>
      </c>
      <c r="Q260" s="79">
        <v>374.97984385100676</v>
      </c>
      <c r="R260" s="79">
        <v>67.65969385229708</v>
      </c>
      <c r="S260" s="81">
        <v>515.2129258356733</v>
      </c>
      <c r="T260" s="78">
        <v>303.7841697551997</v>
      </c>
      <c r="U260" s="82">
        <v>4.1858893125000005</v>
      </c>
      <c r="V260" s="82">
        <v>867.0515213654427</v>
      </c>
      <c r="W260" s="83">
        <v>2.3122616737500006</v>
      </c>
      <c r="X260" s="82">
        <v>101.15996465861711</v>
      </c>
      <c r="Y260" s="82">
        <v>1.495128915</v>
      </c>
      <c r="Z260" s="80">
        <v>1271.9956557792596</v>
      </c>
      <c r="AA260" s="75">
        <v>155.4710240361752</v>
      </c>
      <c r="AB260" s="76">
        <v>77.73551201808762</v>
      </c>
      <c r="AC260" s="84">
        <v>0.621884096144701</v>
      </c>
      <c r="AD260" s="85">
        <v>9899768.351408515</v>
      </c>
      <c r="AE260" s="86">
        <v>5.139496645285778</v>
      </c>
      <c r="AF260" s="87"/>
      <c r="AG260" s="88" t="s">
        <v>337</v>
      </c>
      <c r="AH260" s="60" t="s">
        <v>339</v>
      </c>
      <c r="AI260" s="61">
        <v>276</v>
      </c>
      <c r="AJ260" s="62">
        <v>257</v>
      </c>
      <c r="AL260" s="64" t="s">
        <v>337</v>
      </c>
      <c r="AM260" s="65" t="s">
        <v>338</v>
      </c>
      <c r="AN260" s="66">
        <v>1271.9956557792596</v>
      </c>
      <c r="AO260" s="67">
        <v>9899768.351408515</v>
      </c>
      <c r="AP260" s="68">
        <v>5.139496645285778</v>
      </c>
      <c r="AQ260" s="14">
        <v>543</v>
      </c>
      <c r="AR260" s="14">
        <v>278</v>
      </c>
    </row>
    <row r="261" spans="1:44" ht="9">
      <c r="A261" s="69" t="s">
        <v>340</v>
      </c>
      <c r="B261" s="70" t="s">
        <v>338</v>
      </c>
      <c r="C261" s="71">
        <v>75</v>
      </c>
      <c r="D261" s="89">
        <v>107.72595055628291</v>
      </c>
      <c r="E261" s="73">
        <v>2951.0807736063707</v>
      </c>
      <c r="F261" s="90">
        <v>4994.017699043994</v>
      </c>
      <c r="G261" s="75"/>
      <c r="H261" s="91"/>
      <c r="I261" s="91">
        <v>1.024953298500158</v>
      </c>
      <c r="J261" s="91"/>
      <c r="K261" s="91">
        <v>1.0379075456368487</v>
      </c>
      <c r="L261" s="92">
        <v>1.08162812972318</v>
      </c>
      <c r="M261" s="78">
        <v>0</v>
      </c>
      <c r="N261" s="93">
        <v>0</v>
      </c>
      <c r="O261" s="94">
        <v>14.359608155947106</v>
      </c>
      <c r="P261" s="78">
        <v>4.670106796663878</v>
      </c>
      <c r="Q261" s="93">
        <v>9.812398906563855</v>
      </c>
      <c r="R261" s="93">
        <v>0</v>
      </c>
      <c r="S261" s="95">
        <v>14.482505703227734</v>
      </c>
      <c r="T261" s="78">
        <v>17.73111122756366</v>
      </c>
      <c r="U261" s="83">
        <v>3.7967249999999995</v>
      </c>
      <c r="V261" s="83">
        <v>20.579441196547858</v>
      </c>
      <c r="W261" s="83">
        <v>2.0972895000000005</v>
      </c>
      <c r="X261" s="83">
        <v>0</v>
      </c>
      <c r="Y261" s="83" t="s">
        <v>49</v>
      </c>
      <c r="Z261" s="94">
        <v>38.31055242411152</v>
      </c>
      <c r="AA261" s="75">
        <v>33.54580107093103</v>
      </c>
      <c r="AB261" s="91">
        <v>16.772900535465514</v>
      </c>
      <c r="AC261" s="87">
        <v>0.1341832042837241</v>
      </c>
      <c r="AD261" s="85">
        <v>239604.6027642244</v>
      </c>
      <c r="AE261" s="86">
        <v>6.395628795463474</v>
      </c>
      <c r="AF261" s="87"/>
      <c r="AG261" s="88" t="s">
        <v>340</v>
      </c>
      <c r="AH261" s="60" t="s">
        <v>339</v>
      </c>
      <c r="AI261" s="61">
        <v>277</v>
      </c>
      <c r="AJ261" s="62">
        <v>258</v>
      </c>
      <c r="AL261" s="64" t="s">
        <v>340</v>
      </c>
      <c r="AM261" s="65" t="s">
        <v>338</v>
      </c>
      <c r="AN261" s="66">
        <v>38.31055242411152</v>
      </c>
      <c r="AO261" s="67">
        <v>239604.6027642244</v>
      </c>
      <c r="AP261" s="68">
        <v>6.395628795463474</v>
      </c>
      <c r="AQ261" s="14">
        <v>75</v>
      </c>
      <c r="AR261" s="14">
        <v>279</v>
      </c>
    </row>
    <row r="262" spans="1:44" ht="9">
      <c r="A262" s="69" t="s">
        <v>341</v>
      </c>
      <c r="B262" s="70" t="s">
        <v>338</v>
      </c>
      <c r="C262" s="71">
        <v>65</v>
      </c>
      <c r="D262" s="72">
        <v>99.3658719475617</v>
      </c>
      <c r="E262" s="73">
        <v>3446.4831804281343</v>
      </c>
      <c r="F262" s="74">
        <v>5427.537468092109</v>
      </c>
      <c r="G262" s="75"/>
      <c r="H262" s="76"/>
      <c r="I262" s="76">
        <v>1.0241521101444109</v>
      </c>
      <c r="J262" s="76"/>
      <c r="K262" s="76">
        <v>1.0366511202296838</v>
      </c>
      <c r="L262" s="77">
        <v>1.0788352792674796</v>
      </c>
      <c r="M262" s="78">
        <v>0.341613</v>
      </c>
      <c r="N262" s="79">
        <v>0.887226</v>
      </c>
      <c r="O262" s="80">
        <v>13.45036965743619</v>
      </c>
      <c r="P262" s="78">
        <v>0</v>
      </c>
      <c r="Q262" s="79">
        <v>5.504908816928526</v>
      </c>
      <c r="R262" s="79">
        <v>12.931840356379363</v>
      </c>
      <c r="S262" s="81">
        <v>18.436749173307888</v>
      </c>
      <c r="T262" s="78">
        <v>0</v>
      </c>
      <c r="U262" s="82" t="s">
        <v>49</v>
      </c>
      <c r="V262" s="82">
        <v>11.54538746020162</v>
      </c>
      <c r="W262" s="83">
        <v>2.0972895</v>
      </c>
      <c r="X262" s="82">
        <v>17.53720493513532</v>
      </c>
      <c r="Y262" s="82">
        <v>1.3561260000000002</v>
      </c>
      <c r="Z262" s="80">
        <v>29.082592395336942</v>
      </c>
      <c r="AA262" s="75">
        <v>28.31010311397517</v>
      </c>
      <c r="AB262" s="76">
        <v>14.155051556987585</v>
      </c>
      <c r="AC262" s="84">
        <v>0.11324041245590068</v>
      </c>
      <c r="AD262" s="85">
        <v>236497.8662548901</v>
      </c>
      <c r="AE262" s="86">
        <v>4.918876073747342</v>
      </c>
      <c r="AF262" s="87"/>
      <c r="AG262" s="88" t="s">
        <v>341</v>
      </c>
      <c r="AH262" s="60" t="s">
        <v>339</v>
      </c>
      <c r="AI262" s="6">
        <v>278</v>
      </c>
      <c r="AJ262" s="62">
        <v>259</v>
      </c>
      <c r="AL262" s="64" t="s">
        <v>341</v>
      </c>
      <c r="AM262" s="65" t="s">
        <v>338</v>
      </c>
      <c r="AN262" s="66">
        <v>29.082592395336942</v>
      </c>
      <c r="AO262" s="67">
        <v>236497.8662548901</v>
      </c>
      <c r="AP262" s="68">
        <v>4.918876073747342</v>
      </c>
      <c r="AQ262" s="14">
        <v>65</v>
      </c>
      <c r="AR262" s="96">
        <v>280</v>
      </c>
    </row>
    <row r="263" spans="1:44" ht="9">
      <c r="A263" s="69" t="s">
        <v>342</v>
      </c>
      <c r="B263" s="70" t="s">
        <v>338</v>
      </c>
      <c r="C263" s="71">
        <v>55</v>
      </c>
      <c r="D263" s="72">
        <v>84.87535216443324</v>
      </c>
      <c r="E263" s="73">
        <v>2062.82722513089</v>
      </c>
      <c r="F263" s="74">
        <v>3962.3691099476127</v>
      </c>
      <c r="G263" s="75"/>
      <c r="H263" s="76"/>
      <c r="I263" s="76">
        <v>1.0228399749386219</v>
      </c>
      <c r="J263" s="76"/>
      <c r="K263" s="76">
        <v>1.0351843853663412</v>
      </c>
      <c r="L263" s="77">
        <v>1.0749347539035994</v>
      </c>
      <c r="M263" s="78">
        <v>0</v>
      </c>
      <c r="N263" s="79">
        <v>0</v>
      </c>
      <c r="O263" s="80">
        <v>9.128802556144594</v>
      </c>
      <c r="P263" s="78">
        <v>0</v>
      </c>
      <c r="Q263" s="79">
        <v>8.124634274968688</v>
      </c>
      <c r="R263" s="79">
        <v>0</v>
      </c>
      <c r="S263" s="81">
        <v>8.124634274968688</v>
      </c>
      <c r="T263" s="78">
        <v>0</v>
      </c>
      <c r="U263" s="82" t="s">
        <v>49</v>
      </c>
      <c r="V263" s="82">
        <v>17.03971015623194</v>
      </c>
      <c r="W263" s="83">
        <v>2.0972894999999996</v>
      </c>
      <c r="X263" s="82">
        <v>0</v>
      </c>
      <c r="Y263" s="82" t="s">
        <v>49</v>
      </c>
      <c r="Z263" s="80">
        <v>17.03971015623194</v>
      </c>
      <c r="AA263" s="75">
        <v>19.491308388572214</v>
      </c>
      <c r="AB263" s="76">
        <v>9.745654194286107</v>
      </c>
      <c r="AC263" s="84">
        <v>0.07796523355428886</v>
      </c>
      <c r="AD263" s="85">
        <v>189648.117262689</v>
      </c>
      <c r="AE263" s="86">
        <v>3.593963473442676</v>
      </c>
      <c r="AF263" s="87"/>
      <c r="AG263" s="88" t="s">
        <v>342</v>
      </c>
      <c r="AH263" s="60" t="s">
        <v>339</v>
      </c>
      <c r="AI263" s="6">
        <v>279</v>
      </c>
      <c r="AJ263" s="62">
        <v>260</v>
      </c>
      <c r="AL263" s="64" t="s">
        <v>342</v>
      </c>
      <c r="AM263" s="65" t="s">
        <v>338</v>
      </c>
      <c r="AN263" s="66">
        <v>17.03971015623194</v>
      </c>
      <c r="AO263" s="67">
        <v>189648.117262689</v>
      </c>
      <c r="AP263" s="68">
        <v>3.593963473442676</v>
      </c>
      <c r="AQ263" s="14">
        <v>55</v>
      </c>
      <c r="AR263" s="14">
        <v>281</v>
      </c>
    </row>
    <row r="264" spans="1:44" s="117" customFormat="1" ht="9">
      <c r="A264" s="97" t="s">
        <v>339</v>
      </c>
      <c r="B264" s="98"/>
      <c r="C264" s="99">
        <f>SUM(C260:C263)</f>
        <v>738</v>
      </c>
      <c r="D264" s="100">
        <f>SUM(D260:D263)</f>
        <v>1058.016923239602</v>
      </c>
      <c r="E264" s="101"/>
      <c r="F264" s="100"/>
      <c r="G264" s="101"/>
      <c r="H264" s="102"/>
      <c r="I264" s="102"/>
      <c r="J264" s="102"/>
      <c r="K264" s="102"/>
      <c r="L264" s="100"/>
      <c r="M264" s="103">
        <f aca="true" t="shared" si="31" ref="M264:Z264">SUM(M260:M263)</f>
        <v>41.006542</v>
      </c>
      <c r="N264" s="104">
        <f t="shared" si="31"/>
        <v>159.48951678125002</v>
      </c>
      <c r="O264" s="105">
        <f t="shared" si="31"/>
        <v>248.90558370983925</v>
      </c>
      <c r="P264" s="103">
        <f t="shared" si="31"/>
        <v>77.24349492903333</v>
      </c>
      <c r="Q264" s="104">
        <f t="shared" si="31"/>
        <v>398.4217858494678</v>
      </c>
      <c r="R264" s="104">
        <f t="shared" si="31"/>
        <v>80.59153420867645</v>
      </c>
      <c r="S264" s="106">
        <f t="shared" si="31"/>
        <v>556.2568149871777</v>
      </c>
      <c r="T264" s="103">
        <f t="shared" si="31"/>
        <v>321.51528098276333</v>
      </c>
      <c r="U264" s="104">
        <f t="shared" si="31"/>
        <v>7.9826143125</v>
      </c>
      <c r="V264" s="104">
        <f t="shared" si="31"/>
        <v>916.2160601784241</v>
      </c>
      <c r="W264" s="107">
        <f t="shared" si="31"/>
        <v>8.60413017375</v>
      </c>
      <c r="X264" s="104">
        <f t="shared" si="31"/>
        <v>118.69716959375243</v>
      </c>
      <c r="Y264" s="104">
        <f t="shared" si="31"/>
        <v>2.851254915</v>
      </c>
      <c r="Z264" s="105">
        <f t="shared" si="31"/>
        <v>1356.42851075494</v>
      </c>
      <c r="AA264" s="108">
        <f>Z264*1000000/((C264+D264)/4)/1000/25</f>
        <v>120.83881778202885</v>
      </c>
      <c r="AB264" s="109">
        <f>Z264*1000000/((C264+D264)/2)/1000/25</f>
        <v>60.41940889101443</v>
      </c>
      <c r="AC264" s="110">
        <f>AA264/250</f>
        <v>0.48335527112811544</v>
      </c>
      <c r="AD264" s="111">
        <v>10565518.93769032</v>
      </c>
      <c r="AE264" s="112">
        <v>5.135302936862512</v>
      </c>
      <c r="AF264" s="113"/>
      <c r="AG264" s="114" t="s">
        <v>339</v>
      </c>
      <c r="AH264" s="114" t="s">
        <v>339</v>
      </c>
      <c r="AI264" s="135">
        <v>280</v>
      </c>
      <c r="AJ264" s="116">
        <v>261</v>
      </c>
      <c r="AL264" s="118"/>
      <c r="AM264" s="119"/>
      <c r="AN264" s="120">
        <v>1356.42851075494</v>
      </c>
      <c r="AO264" s="121">
        <v>10565518.93769032</v>
      </c>
      <c r="AP264" s="122">
        <v>5.135302936862512</v>
      </c>
      <c r="AQ264" s="123"/>
      <c r="AR264" s="123">
        <v>282</v>
      </c>
    </row>
    <row r="265" spans="1:44" ht="9">
      <c r="A265" s="131" t="s">
        <v>343</v>
      </c>
      <c r="B265" s="70" t="s">
        <v>344</v>
      </c>
      <c r="C265" s="71">
        <v>17717</v>
      </c>
      <c r="D265" s="89">
        <v>21295.379017126354</v>
      </c>
      <c r="E265" s="73">
        <v>6837.509723957474</v>
      </c>
      <c r="F265" s="90">
        <v>8186.392988140316</v>
      </c>
      <c r="G265" s="75">
        <v>1.13</v>
      </c>
      <c r="H265" s="91">
        <v>1.28</v>
      </c>
      <c r="I265" s="91">
        <v>1.33</v>
      </c>
      <c r="J265" s="91">
        <v>1.4</v>
      </c>
      <c r="K265" s="91">
        <v>1.39</v>
      </c>
      <c r="L265" s="92">
        <v>1.74398021115274</v>
      </c>
      <c r="M265" s="78">
        <v>1605.98614</v>
      </c>
      <c r="N265" s="93">
        <v>5790.635053844262</v>
      </c>
      <c r="O265" s="94">
        <v>3827</v>
      </c>
      <c r="P265" s="132">
        <v>1151.64</v>
      </c>
      <c r="Q265" s="138">
        <v>947.41</v>
      </c>
      <c r="R265" s="138">
        <v>347.1</v>
      </c>
      <c r="S265" s="139">
        <v>2446.15</v>
      </c>
      <c r="T265" s="78">
        <v>27055.44882703555</v>
      </c>
      <c r="U265" s="83">
        <v>23.492974216799997</v>
      </c>
      <c r="V265" s="83">
        <v>9128.927795914022</v>
      </c>
      <c r="W265" s="83">
        <v>9.635667552499998</v>
      </c>
      <c r="X265" s="83">
        <v>2362.2943868667</v>
      </c>
      <c r="Y265" s="83">
        <v>6.805803476999999</v>
      </c>
      <c r="Z265" s="94">
        <v>38546.67100981627</v>
      </c>
      <c r="AA265" s="75">
        <v>158.09000929841008</v>
      </c>
      <c r="AB265" s="91">
        <v>79.04500464920505</v>
      </c>
      <c r="AC265" s="87">
        <v>0.6323600371936404</v>
      </c>
      <c r="AD265" s="85">
        <v>1248296981.8778763</v>
      </c>
      <c r="AE265" s="86">
        <v>1.2351762944048321</v>
      </c>
      <c r="AF265" s="87"/>
      <c r="AG265" s="88" t="s">
        <v>343</v>
      </c>
      <c r="AH265" s="60" t="s">
        <v>345</v>
      </c>
      <c r="AI265" s="61">
        <v>284</v>
      </c>
      <c r="AJ265" s="62">
        <v>262</v>
      </c>
      <c r="AL265" s="64" t="s">
        <v>343</v>
      </c>
      <c r="AM265" s="65" t="s">
        <v>344</v>
      </c>
      <c r="AN265" s="66">
        <v>38546.67100981627</v>
      </c>
      <c r="AO265" s="67">
        <v>1248296981.8778763</v>
      </c>
      <c r="AP265" s="68">
        <v>1.2351762944048321</v>
      </c>
      <c r="AQ265" s="14">
        <v>17717</v>
      </c>
      <c r="AR265" s="14">
        <v>286</v>
      </c>
    </row>
    <row r="266" spans="1:44" ht="9">
      <c r="A266" s="69" t="s">
        <v>346</v>
      </c>
      <c r="B266" s="70" t="s">
        <v>344</v>
      </c>
      <c r="C266" s="71">
        <v>1123</v>
      </c>
      <c r="D266" s="72">
        <v>1011.1553955517483</v>
      </c>
      <c r="E266" s="73">
        <v>5491.909385113268</v>
      </c>
      <c r="F266" s="74">
        <v>7134.94981145885</v>
      </c>
      <c r="G266" s="75">
        <v>1.03</v>
      </c>
      <c r="H266" s="76">
        <v>1.04</v>
      </c>
      <c r="I266" s="76">
        <v>1.04</v>
      </c>
      <c r="J266" s="76">
        <v>1.08</v>
      </c>
      <c r="K266" s="76">
        <v>1.1</v>
      </c>
      <c r="L266" s="77">
        <v>1.2628372149285452</v>
      </c>
      <c r="M266" s="78">
        <v>56.78354</v>
      </c>
      <c r="N266" s="79">
        <v>155.78349280575537</v>
      </c>
      <c r="O266" s="80">
        <v>257.1</v>
      </c>
      <c r="P266" s="78">
        <v>64.2589290840268</v>
      </c>
      <c r="Q266" s="79">
        <v>0</v>
      </c>
      <c r="R266" s="79">
        <v>155.2410709159732</v>
      </c>
      <c r="S266" s="81">
        <v>219.5</v>
      </c>
      <c r="T266" s="78">
        <v>408.746089523879</v>
      </c>
      <c r="U266" s="82">
        <v>6.3609228374999995</v>
      </c>
      <c r="V266" s="82">
        <v>0</v>
      </c>
      <c r="W266" s="83" t="s">
        <v>49</v>
      </c>
      <c r="X266" s="82">
        <v>352.7099065221821</v>
      </c>
      <c r="Y266" s="82">
        <v>2.272014129</v>
      </c>
      <c r="Z266" s="80">
        <v>761.455996046061</v>
      </c>
      <c r="AA266" s="75">
        <v>57.087201626136505</v>
      </c>
      <c r="AB266" s="76">
        <v>28.543600813068256</v>
      </c>
      <c r="AC266" s="84">
        <v>0.22834880650454606</v>
      </c>
      <c r="AD266" s="85">
        <v>12663428.214207366</v>
      </c>
      <c r="AE266" s="86">
        <v>2.4052128165160447</v>
      </c>
      <c r="AF266" s="87"/>
      <c r="AG266" s="88" t="s">
        <v>346</v>
      </c>
      <c r="AH266" s="60" t="s">
        <v>345</v>
      </c>
      <c r="AI266" s="61">
        <v>285</v>
      </c>
      <c r="AJ266" s="62">
        <v>263</v>
      </c>
      <c r="AL266" s="64" t="s">
        <v>346</v>
      </c>
      <c r="AM266" s="65" t="s">
        <v>344</v>
      </c>
      <c r="AN266" s="66">
        <v>761.455996046061</v>
      </c>
      <c r="AO266" s="67">
        <v>12663428.214207366</v>
      </c>
      <c r="AP266" s="68">
        <v>2.4052128165160447</v>
      </c>
      <c r="AQ266" s="14">
        <v>1123</v>
      </c>
      <c r="AR266" s="14">
        <v>287</v>
      </c>
    </row>
    <row r="267" spans="1:44" ht="9">
      <c r="A267" s="69" t="s">
        <v>296</v>
      </c>
      <c r="B267" s="70" t="s">
        <v>344</v>
      </c>
      <c r="C267" s="71">
        <v>658</v>
      </c>
      <c r="D267" s="72">
        <v>673.8361685572003</v>
      </c>
      <c r="E267" s="73">
        <v>5694.610778443114</v>
      </c>
      <c r="F267" s="74">
        <v>5997.027357096522</v>
      </c>
      <c r="G267" s="75">
        <v>1.01</v>
      </c>
      <c r="H267" s="76">
        <v>1.04</v>
      </c>
      <c r="I267" s="76">
        <v>1.05</v>
      </c>
      <c r="J267" s="76">
        <v>1.06</v>
      </c>
      <c r="K267" s="76">
        <v>1.07</v>
      </c>
      <c r="L267" s="77">
        <v>1.1629328917849175</v>
      </c>
      <c r="M267" s="78">
        <v>63.985150000000004</v>
      </c>
      <c r="N267" s="79">
        <v>173.65928340000002</v>
      </c>
      <c r="O267" s="80">
        <v>169.54671721350564</v>
      </c>
      <c r="P267" s="78">
        <v>129.41340553004545</v>
      </c>
      <c r="Q267" s="79">
        <v>18.61113735035047</v>
      </c>
      <c r="R267" s="79">
        <v>444.18978512150267</v>
      </c>
      <c r="S267" s="81">
        <v>592.2143280018986</v>
      </c>
      <c r="T267" s="78">
        <v>785.7710191367734</v>
      </c>
      <c r="U267" s="82">
        <v>6.07178998125</v>
      </c>
      <c r="V267" s="82">
        <v>62.42217488231376</v>
      </c>
      <c r="W267" s="83">
        <v>3.3540225783750004</v>
      </c>
      <c r="X267" s="82">
        <v>963.3324919465493</v>
      </c>
      <c r="Y267" s="82">
        <v>2.1687407594999994</v>
      </c>
      <c r="Z267" s="80">
        <v>1811.5256859656365</v>
      </c>
      <c r="AA267" s="75">
        <v>217.62745043070473</v>
      </c>
      <c r="AB267" s="76">
        <v>108.81372521535236</v>
      </c>
      <c r="AC267" s="84">
        <v>0.8705098017228189</v>
      </c>
      <c r="AD267" s="85">
        <v>4744402.849700231</v>
      </c>
      <c r="AE267" s="86">
        <v>15.2729499863621</v>
      </c>
      <c r="AF267" s="87"/>
      <c r="AG267" s="88" t="s">
        <v>296</v>
      </c>
      <c r="AH267" s="60" t="s">
        <v>345</v>
      </c>
      <c r="AI267" s="6">
        <v>286</v>
      </c>
      <c r="AJ267" s="62">
        <v>264</v>
      </c>
      <c r="AL267" s="64" t="s">
        <v>296</v>
      </c>
      <c r="AM267" s="65" t="s">
        <v>344</v>
      </c>
      <c r="AN267" s="66">
        <v>1811.5256859656365</v>
      </c>
      <c r="AO267" s="67">
        <v>4744402.849700231</v>
      </c>
      <c r="AP267" s="68">
        <v>15.2729499863621</v>
      </c>
      <c r="AQ267" s="14">
        <v>658</v>
      </c>
      <c r="AR267" s="14">
        <v>288</v>
      </c>
    </row>
    <row r="268" spans="1:44" ht="9">
      <c r="A268" s="69" t="s">
        <v>179</v>
      </c>
      <c r="B268" s="70" t="s">
        <v>344</v>
      </c>
      <c r="C268" s="71">
        <v>524</v>
      </c>
      <c r="D268" s="89">
        <v>545.543161410972</v>
      </c>
      <c r="E268" s="73">
        <v>5647.468109779667</v>
      </c>
      <c r="F268" s="90">
        <v>8580.37324858809</v>
      </c>
      <c r="G268" s="75">
        <v>1.02</v>
      </c>
      <c r="H268" s="91">
        <v>1.04</v>
      </c>
      <c r="I268" s="91">
        <v>1.04</v>
      </c>
      <c r="J268" s="91">
        <v>1.07</v>
      </c>
      <c r="K268" s="91">
        <v>1.08</v>
      </c>
      <c r="L268" s="92">
        <v>1.224944669683147</v>
      </c>
      <c r="M268" s="78">
        <v>70.64458</v>
      </c>
      <c r="N268" s="93">
        <v>221.2867823076923</v>
      </c>
      <c r="O268" s="94">
        <v>241.4443553242005</v>
      </c>
      <c r="P268" s="78">
        <v>109.61113206908405</v>
      </c>
      <c r="Q268" s="93">
        <v>211.6827927107858</v>
      </c>
      <c r="R268" s="93">
        <v>370.8824419167992</v>
      </c>
      <c r="S268" s="95">
        <v>692.176366696669</v>
      </c>
      <c r="T268" s="78">
        <v>665.5357735305352</v>
      </c>
      <c r="U268" s="83">
        <v>6.07178998125</v>
      </c>
      <c r="V268" s="83">
        <v>709.9888662054504</v>
      </c>
      <c r="W268" s="83">
        <v>3.354022578375</v>
      </c>
      <c r="X268" s="83">
        <v>804.3478687678538</v>
      </c>
      <c r="Y268" s="83">
        <v>2.1687407595</v>
      </c>
      <c r="Z268" s="94">
        <v>2179.8725085038395</v>
      </c>
      <c r="AA268" s="75">
        <v>326.10147392321625</v>
      </c>
      <c r="AB268" s="91">
        <v>163.0507369616081</v>
      </c>
      <c r="AC268" s="87">
        <v>1.3044058956928648</v>
      </c>
      <c r="AD268" s="85">
        <v>6167716.242374478</v>
      </c>
      <c r="AE268" s="86">
        <v>14.137307378230625</v>
      </c>
      <c r="AF268" s="87"/>
      <c r="AG268" s="88" t="s">
        <v>179</v>
      </c>
      <c r="AH268" s="60" t="s">
        <v>345</v>
      </c>
      <c r="AI268" s="6">
        <v>287</v>
      </c>
      <c r="AJ268" s="62">
        <v>265</v>
      </c>
      <c r="AL268" s="64" t="s">
        <v>179</v>
      </c>
      <c r="AM268" s="65" t="s">
        <v>344</v>
      </c>
      <c r="AN268" s="66">
        <v>2179.8725085038395</v>
      </c>
      <c r="AO268" s="67">
        <v>6167716.242374478</v>
      </c>
      <c r="AP268" s="68">
        <v>14.137307378230625</v>
      </c>
      <c r="AQ268" s="14">
        <v>524</v>
      </c>
      <c r="AR268" s="14">
        <v>289</v>
      </c>
    </row>
    <row r="269" spans="1:44" ht="9">
      <c r="A269" s="69" t="s">
        <v>347</v>
      </c>
      <c r="B269" s="70" t="s">
        <v>344</v>
      </c>
      <c r="C269" s="71">
        <v>390</v>
      </c>
      <c r="D269" s="72">
        <v>362.56476010580326</v>
      </c>
      <c r="E269" s="73">
        <v>5370.575221238938</v>
      </c>
      <c r="F269" s="74">
        <v>6607.85853389652</v>
      </c>
      <c r="G269" s="75"/>
      <c r="H269" s="76"/>
      <c r="I269" s="76">
        <v>1.0353664170055892</v>
      </c>
      <c r="J269" s="76"/>
      <c r="K269" s="76">
        <v>1.052382768369506</v>
      </c>
      <c r="L269" s="77">
        <v>1.1098129542227255</v>
      </c>
      <c r="M269" s="78">
        <v>13.93747</v>
      </c>
      <c r="N269" s="79">
        <v>41.79352885416667</v>
      </c>
      <c r="O269" s="80">
        <v>69.79569248561748</v>
      </c>
      <c r="P269" s="78">
        <v>14.072983260245909</v>
      </c>
      <c r="Q269" s="79">
        <v>127.85879201057993</v>
      </c>
      <c r="R269" s="79">
        <v>152.73911095752854</v>
      </c>
      <c r="S269" s="81">
        <v>294.6708862283544</v>
      </c>
      <c r="T269" s="78">
        <v>77.50403516177784</v>
      </c>
      <c r="U269" s="82">
        <v>5.507292499999999</v>
      </c>
      <c r="V269" s="82">
        <v>388.9716782287874</v>
      </c>
      <c r="W269" s="83">
        <v>3.04219735</v>
      </c>
      <c r="X269" s="82">
        <v>300.4549074860637</v>
      </c>
      <c r="Y269" s="82">
        <v>1.9671118</v>
      </c>
      <c r="Z269" s="80">
        <v>766.930620876629</v>
      </c>
      <c r="AA269" s="75">
        <v>163.05427233001046</v>
      </c>
      <c r="AB269" s="76">
        <v>81.52713616500523</v>
      </c>
      <c r="AC269" s="84">
        <v>0.6522170893200419</v>
      </c>
      <c r="AD269" s="85">
        <v>1577805.6098115693</v>
      </c>
      <c r="AE269" s="86">
        <v>19.44296854080067</v>
      </c>
      <c r="AF269" s="87"/>
      <c r="AG269" s="88" t="s">
        <v>347</v>
      </c>
      <c r="AH269" s="60" t="s">
        <v>345</v>
      </c>
      <c r="AI269" s="61">
        <v>288</v>
      </c>
      <c r="AJ269" s="62">
        <v>266</v>
      </c>
      <c r="AL269" s="64" t="s">
        <v>347</v>
      </c>
      <c r="AM269" s="65" t="s">
        <v>344</v>
      </c>
      <c r="AN269" s="66">
        <v>766.930620876629</v>
      </c>
      <c r="AO269" s="67">
        <v>1577805.6098115693</v>
      </c>
      <c r="AP269" s="68">
        <v>19.44296854080067</v>
      </c>
      <c r="AQ269" s="14">
        <v>390</v>
      </c>
      <c r="AR269" s="96">
        <v>290</v>
      </c>
    </row>
    <row r="270" spans="1:44" ht="9">
      <c r="A270" s="69" t="s">
        <v>348</v>
      </c>
      <c r="B270" s="70" t="s">
        <v>344</v>
      </c>
      <c r="C270" s="71">
        <v>206</v>
      </c>
      <c r="D270" s="72">
        <v>266.29113803579924</v>
      </c>
      <c r="E270" s="73">
        <v>5783.783783783784</v>
      </c>
      <c r="F270" s="74">
        <v>6670.650692709518</v>
      </c>
      <c r="G270" s="75"/>
      <c r="H270" s="76"/>
      <c r="I270" s="76">
        <v>1.031759828948347</v>
      </c>
      <c r="J270" s="76"/>
      <c r="K270" s="76">
        <v>1.0467787527619725</v>
      </c>
      <c r="L270" s="77">
        <v>1.0974676206329588</v>
      </c>
      <c r="M270" s="78">
        <v>23.808999999999997</v>
      </c>
      <c r="N270" s="79">
        <v>70.82727157894736</v>
      </c>
      <c r="O270" s="80">
        <v>80.32341929937753</v>
      </c>
      <c r="P270" s="78">
        <v>43.97155412431258</v>
      </c>
      <c r="Q270" s="79">
        <v>21.23674338069197</v>
      </c>
      <c r="R270" s="79">
        <v>74.1178190729973</v>
      </c>
      <c r="S270" s="81">
        <v>139.32611657800186</v>
      </c>
      <c r="T270" s="78">
        <v>242.16421024217072</v>
      </c>
      <c r="U270" s="82">
        <v>5.507292499999999</v>
      </c>
      <c r="V270" s="82">
        <v>64.60636443537115</v>
      </c>
      <c r="W270" s="83">
        <v>3.04219735</v>
      </c>
      <c r="X270" s="82">
        <v>145.79803648875804</v>
      </c>
      <c r="Y270" s="82">
        <v>1.9671117999999996</v>
      </c>
      <c r="Z270" s="80">
        <v>452.5686111662999</v>
      </c>
      <c r="AA270" s="75">
        <v>153.31851892829565</v>
      </c>
      <c r="AB270" s="76">
        <v>76.65925946414782</v>
      </c>
      <c r="AC270" s="84">
        <v>0.6132740757131826</v>
      </c>
      <c r="AD270" s="85">
        <v>1087774.9150707128</v>
      </c>
      <c r="AE270" s="86">
        <v>16.641994769179977</v>
      </c>
      <c r="AF270" s="87"/>
      <c r="AG270" s="88" t="s">
        <v>348</v>
      </c>
      <c r="AH270" s="60" t="s">
        <v>345</v>
      </c>
      <c r="AI270" s="61">
        <v>289</v>
      </c>
      <c r="AJ270" s="62">
        <v>267</v>
      </c>
      <c r="AL270" s="64" t="s">
        <v>348</v>
      </c>
      <c r="AM270" s="65" t="s">
        <v>344</v>
      </c>
      <c r="AN270" s="66">
        <v>452.5686111662999</v>
      </c>
      <c r="AO270" s="67">
        <v>1087774.9150707128</v>
      </c>
      <c r="AP270" s="68">
        <v>16.641994769179977</v>
      </c>
      <c r="AQ270" s="14">
        <v>206</v>
      </c>
      <c r="AR270" s="14">
        <v>291</v>
      </c>
    </row>
    <row r="271" spans="1:44" ht="9">
      <c r="A271" s="69" t="s">
        <v>349</v>
      </c>
      <c r="B271" s="70" t="s">
        <v>344</v>
      </c>
      <c r="C271" s="71">
        <v>166</v>
      </c>
      <c r="D271" s="72">
        <v>133.65095792252754</v>
      </c>
      <c r="E271" s="73">
        <v>4397.285067873303</v>
      </c>
      <c r="F271" s="74">
        <v>7205.37860576922</v>
      </c>
      <c r="G271" s="75"/>
      <c r="H271" s="76"/>
      <c r="I271" s="76">
        <v>1.0305625012048405</v>
      </c>
      <c r="J271" s="76"/>
      <c r="K271" s="76">
        <v>1.0448832527817704</v>
      </c>
      <c r="L271" s="77">
        <v>1.0932157893539087</v>
      </c>
      <c r="M271" s="78">
        <v>8.76788</v>
      </c>
      <c r="N271" s="79">
        <v>23.946349166666668</v>
      </c>
      <c r="O271" s="80">
        <v>39.74812874804989</v>
      </c>
      <c r="P271" s="78">
        <v>10.89492971120186</v>
      </c>
      <c r="Q271" s="79">
        <v>17.314992495590268</v>
      </c>
      <c r="R271" s="79">
        <v>46.88692009744014</v>
      </c>
      <c r="S271" s="81">
        <v>75.09684230423227</v>
      </c>
      <c r="T271" s="78">
        <v>60.001564686529164</v>
      </c>
      <c r="U271" s="82">
        <v>5.5072925</v>
      </c>
      <c r="V271" s="82">
        <v>52.6756242853546</v>
      </c>
      <c r="W271" s="83">
        <v>3.0421973500000004</v>
      </c>
      <c r="X271" s="82">
        <v>92.23181378933164</v>
      </c>
      <c r="Y271" s="82">
        <v>1.9671117999999999</v>
      </c>
      <c r="Z271" s="80">
        <v>204.9090027612154</v>
      </c>
      <c r="AA271" s="75">
        <v>109.41209956108631</v>
      </c>
      <c r="AB271" s="76">
        <v>54.70604978054315</v>
      </c>
      <c r="AC271" s="84">
        <v>0.43764839824434515</v>
      </c>
      <c r="AD271" s="85">
        <v>418690.06720769167</v>
      </c>
      <c r="AE271" s="86">
        <v>19.57619908471056</v>
      </c>
      <c r="AF271" s="87"/>
      <c r="AG271" s="88" t="s">
        <v>349</v>
      </c>
      <c r="AH271" s="60" t="s">
        <v>345</v>
      </c>
      <c r="AI271" s="6">
        <v>290</v>
      </c>
      <c r="AJ271" s="62">
        <v>268</v>
      </c>
      <c r="AL271" s="64" t="s">
        <v>349</v>
      </c>
      <c r="AM271" s="65" t="s">
        <v>344</v>
      </c>
      <c r="AN271" s="66">
        <v>204.9090027612154</v>
      </c>
      <c r="AO271" s="67">
        <v>418690.06720769167</v>
      </c>
      <c r="AP271" s="68">
        <v>19.57619908471056</v>
      </c>
      <c r="AQ271" s="14">
        <v>166</v>
      </c>
      <c r="AR271" s="14">
        <v>292</v>
      </c>
    </row>
    <row r="272" spans="1:44" ht="9">
      <c r="A272" s="131" t="s">
        <v>350</v>
      </c>
      <c r="B272" s="70" t="s">
        <v>344</v>
      </c>
      <c r="C272" s="71">
        <v>137</v>
      </c>
      <c r="D272" s="89">
        <v>114.2837476007869</v>
      </c>
      <c r="E272" s="73">
        <v>5104.366347177849</v>
      </c>
      <c r="F272" s="90">
        <v>4838.5929004820355</v>
      </c>
      <c r="G272" s="75"/>
      <c r="H272" s="91"/>
      <c r="I272" s="91">
        <v>1.0290651225187515</v>
      </c>
      <c r="J272" s="91"/>
      <c r="K272" s="91">
        <v>1.043197432528771</v>
      </c>
      <c r="L272" s="92">
        <v>1.0908939788125869</v>
      </c>
      <c r="M272" s="78">
        <v>0</v>
      </c>
      <c r="N272" s="93">
        <v>0</v>
      </c>
      <c r="O272" s="94">
        <v>15.194280027937069</v>
      </c>
      <c r="P272" s="132">
        <v>0.475</v>
      </c>
      <c r="Q272" s="138">
        <v>7.148</v>
      </c>
      <c r="R272" s="138">
        <v>8.12</v>
      </c>
      <c r="S272" s="139">
        <v>15.742999999999999</v>
      </c>
      <c r="T272" s="78">
        <v>2.6159639374999997</v>
      </c>
      <c r="U272" s="83">
        <v>5.507292499999999</v>
      </c>
      <c r="V272" s="83">
        <v>60.48</v>
      </c>
      <c r="W272" s="83">
        <v>8.461108002238388</v>
      </c>
      <c r="X272" s="83">
        <v>68.7</v>
      </c>
      <c r="Y272" s="83">
        <v>8.460591133004927</v>
      </c>
      <c r="Z272" s="94">
        <v>131.7959639375</v>
      </c>
      <c r="AA272" s="75">
        <v>83.91849624712444</v>
      </c>
      <c r="AB272" s="91">
        <v>41.95924812356221</v>
      </c>
      <c r="AC272" s="87">
        <v>0.3356739849884977</v>
      </c>
      <c r="AD272" s="85">
        <v>369276.4162677641</v>
      </c>
      <c r="AE272" s="86">
        <v>14.27613117236646</v>
      </c>
      <c r="AF272" s="87"/>
      <c r="AG272" s="88" t="s">
        <v>350</v>
      </c>
      <c r="AH272" s="60" t="s">
        <v>345</v>
      </c>
      <c r="AI272" s="6">
        <v>291</v>
      </c>
      <c r="AJ272" s="62">
        <v>269</v>
      </c>
      <c r="AL272" s="64" t="s">
        <v>350</v>
      </c>
      <c r="AM272" s="65" t="s">
        <v>344</v>
      </c>
      <c r="AN272" s="66">
        <v>131.7959639375</v>
      </c>
      <c r="AO272" s="67">
        <v>369276.4162677641</v>
      </c>
      <c r="AP272" s="68">
        <v>14.27613117236646</v>
      </c>
      <c r="AQ272" s="14">
        <v>137</v>
      </c>
      <c r="AR272" s="14">
        <v>293</v>
      </c>
    </row>
    <row r="273" spans="1:44" ht="9">
      <c r="A273" s="69" t="s">
        <v>351</v>
      </c>
      <c r="B273" s="70" t="s">
        <v>344</v>
      </c>
      <c r="C273" s="71">
        <v>59</v>
      </c>
      <c r="D273" s="72">
        <v>64.36873162155983</v>
      </c>
      <c r="E273" s="73">
        <v>3704.8458149779735</v>
      </c>
      <c r="F273" s="74">
        <v>4767.373909916394</v>
      </c>
      <c r="G273" s="75"/>
      <c r="H273" s="76"/>
      <c r="I273" s="76">
        <v>1.0241521101444109</v>
      </c>
      <c r="J273" s="76"/>
      <c r="K273" s="76">
        <v>1.0358007787574923</v>
      </c>
      <c r="L273" s="77">
        <v>1.0751150353266423</v>
      </c>
      <c r="M273" s="78">
        <v>5.03976</v>
      </c>
      <c r="N273" s="79">
        <v>20.15904</v>
      </c>
      <c r="O273" s="80">
        <v>20.613583222865294</v>
      </c>
      <c r="P273" s="78">
        <v>0</v>
      </c>
      <c r="Q273" s="79">
        <v>18.34608906835011</v>
      </c>
      <c r="R273" s="79">
        <v>0</v>
      </c>
      <c r="S273" s="81">
        <v>18.34608906835011</v>
      </c>
      <c r="T273" s="78">
        <v>0</v>
      </c>
      <c r="U273" s="82" t="s">
        <v>49</v>
      </c>
      <c r="V273" s="82">
        <v>55.81242354659867</v>
      </c>
      <c r="W273" s="83">
        <v>3.04219735</v>
      </c>
      <c r="X273" s="82">
        <v>0</v>
      </c>
      <c r="Y273" s="82" t="s">
        <v>49</v>
      </c>
      <c r="Z273" s="80">
        <v>55.81242354659867</v>
      </c>
      <c r="AA273" s="75">
        <v>72.38453091054711</v>
      </c>
      <c r="AB273" s="76">
        <v>36.19226545527356</v>
      </c>
      <c r="AC273" s="84">
        <v>0.28953812364218845</v>
      </c>
      <c r="AD273" s="85">
        <v>159322.6511891825</v>
      </c>
      <c r="AE273" s="86">
        <v>14.012426514375793</v>
      </c>
      <c r="AF273" s="87"/>
      <c r="AG273" s="88" t="s">
        <v>351</v>
      </c>
      <c r="AH273" s="60" t="s">
        <v>345</v>
      </c>
      <c r="AI273" s="61">
        <v>292</v>
      </c>
      <c r="AJ273" s="62">
        <v>270</v>
      </c>
      <c r="AL273" s="64" t="s">
        <v>351</v>
      </c>
      <c r="AM273" s="65" t="s">
        <v>344</v>
      </c>
      <c r="AN273" s="66">
        <v>55.81242354659867</v>
      </c>
      <c r="AO273" s="67">
        <v>159322.6511891825</v>
      </c>
      <c r="AP273" s="68">
        <v>14.012426514375793</v>
      </c>
      <c r="AQ273" s="14">
        <v>59</v>
      </c>
      <c r="AR273" s="14">
        <v>294</v>
      </c>
    </row>
    <row r="274" spans="1:44" ht="9">
      <c r="A274" s="69" t="s">
        <v>352</v>
      </c>
      <c r="B274" s="70" t="s">
        <v>344</v>
      </c>
      <c r="C274" s="71">
        <v>57</v>
      </c>
      <c r="D274" s="72">
        <v>49.40713620953267</v>
      </c>
      <c r="E274" s="73">
        <v>3535.6265356265358</v>
      </c>
      <c r="F274" s="74">
        <v>2010.448387630444</v>
      </c>
      <c r="G274" s="75"/>
      <c r="H274" s="76"/>
      <c r="I274" s="76">
        <v>1.0239339042793856</v>
      </c>
      <c r="J274" s="76"/>
      <c r="K274" s="76">
        <v>1.0354979901315873</v>
      </c>
      <c r="L274" s="77">
        <v>1.0745267798827682</v>
      </c>
      <c r="M274" s="78">
        <v>4.22246</v>
      </c>
      <c r="N274" s="79">
        <v>14.32972</v>
      </c>
      <c r="O274" s="80">
        <v>8.941120851727923</v>
      </c>
      <c r="P274" s="78">
        <v>0</v>
      </c>
      <c r="Q274" s="79">
        <v>6.535908602476692</v>
      </c>
      <c r="R274" s="79">
        <v>2.843377911122319</v>
      </c>
      <c r="S274" s="81">
        <v>9.379286513599011</v>
      </c>
      <c r="T274" s="78">
        <v>0</v>
      </c>
      <c r="U274" s="82" t="s">
        <v>49</v>
      </c>
      <c r="V274" s="82">
        <v>19.883523830296795</v>
      </c>
      <c r="W274" s="83">
        <v>3.04219735</v>
      </c>
      <c r="X274" s="82">
        <v>5.593242240828064</v>
      </c>
      <c r="Y274" s="82">
        <v>1.9671117999999996</v>
      </c>
      <c r="Z274" s="80">
        <v>25.47676607112486</v>
      </c>
      <c r="AA274" s="75">
        <v>38.3083570950836</v>
      </c>
      <c r="AB274" s="76">
        <v>19.1541785475418</v>
      </c>
      <c r="AC274" s="84">
        <v>0.1532334283803344</v>
      </c>
      <c r="AD274" s="85">
        <v>113758.727045622</v>
      </c>
      <c r="AE274" s="86">
        <v>8.958175511548266</v>
      </c>
      <c r="AF274" s="87"/>
      <c r="AG274" s="88" t="s">
        <v>352</v>
      </c>
      <c r="AH274" s="60" t="s">
        <v>345</v>
      </c>
      <c r="AI274" s="61">
        <v>293</v>
      </c>
      <c r="AJ274" s="62">
        <v>271</v>
      </c>
      <c r="AL274" s="64" t="s">
        <v>352</v>
      </c>
      <c r="AM274" s="65" t="s">
        <v>344</v>
      </c>
      <c r="AN274" s="66">
        <v>25.47676607112486</v>
      </c>
      <c r="AO274" s="67">
        <v>113758.727045622</v>
      </c>
      <c r="AP274" s="68">
        <v>8.958175511548266</v>
      </c>
      <c r="AQ274" s="14">
        <v>57</v>
      </c>
      <c r="AR274" s="96">
        <v>295</v>
      </c>
    </row>
    <row r="275" spans="1:44" ht="9">
      <c r="A275" s="69" t="s">
        <v>353</v>
      </c>
      <c r="B275" s="70" t="s">
        <v>344</v>
      </c>
      <c r="C275" s="71">
        <v>52</v>
      </c>
      <c r="D275" s="72">
        <v>56.63692168401992</v>
      </c>
      <c r="E275" s="73">
        <v>3928.2051282051284</v>
      </c>
      <c r="F275" s="74">
        <v>2396.9527122793515</v>
      </c>
      <c r="G275" s="75"/>
      <c r="H275" s="76"/>
      <c r="I275" s="76">
        <v>1.0234721380325689</v>
      </c>
      <c r="J275" s="76"/>
      <c r="K275" s="76">
        <v>1.0346919198491449</v>
      </c>
      <c r="L275" s="77">
        <v>1.0725586834800886</v>
      </c>
      <c r="M275" s="78">
        <v>1.20295</v>
      </c>
      <c r="N275" s="79">
        <v>2.4059</v>
      </c>
      <c r="O275" s="80">
        <v>5.183631916621967</v>
      </c>
      <c r="P275" s="78">
        <v>0</v>
      </c>
      <c r="Q275" s="79">
        <v>0</v>
      </c>
      <c r="R275" s="79">
        <v>9.2268648115871</v>
      </c>
      <c r="S275" s="81">
        <v>9.2268648115871</v>
      </c>
      <c r="T275" s="78">
        <v>0</v>
      </c>
      <c r="U275" s="82" t="s">
        <v>49</v>
      </c>
      <c r="V275" s="82">
        <v>0</v>
      </c>
      <c r="W275" s="83" t="s">
        <v>49</v>
      </c>
      <c r="X275" s="82">
        <v>18.15027464787776</v>
      </c>
      <c r="Y275" s="82">
        <v>1.9671117999999999</v>
      </c>
      <c r="Z275" s="80">
        <v>18.15027464787776</v>
      </c>
      <c r="AA275" s="75">
        <v>26.73164793924399</v>
      </c>
      <c r="AB275" s="76">
        <v>13.365823969621994</v>
      </c>
      <c r="AC275" s="84">
        <v>0.10692659175697596</v>
      </c>
      <c r="AD275" s="85">
        <v>107048.9433016952</v>
      </c>
      <c r="AE275" s="86">
        <v>6.7820471975047845</v>
      </c>
      <c r="AF275" s="87"/>
      <c r="AG275" s="88" t="s">
        <v>353</v>
      </c>
      <c r="AH275" s="60" t="s">
        <v>345</v>
      </c>
      <c r="AI275" s="6">
        <v>294</v>
      </c>
      <c r="AJ275" s="62">
        <v>272</v>
      </c>
      <c r="AL275" s="64" t="s">
        <v>353</v>
      </c>
      <c r="AM275" s="65" t="s">
        <v>344</v>
      </c>
      <c r="AN275" s="66">
        <v>18.15027464787776</v>
      </c>
      <c r="AO275" s="67">
        <v>107048.9433016952</v>
      </c>
      <c r="AP275" s="68">
        <v>6.7820471975047845</v>
      </c>
      <c r="AQ275" s="14">
        <v>52</v>
      </c>
      <c r="AR275" s="14">
        <v>296</v>
      </c>
    </row>
    <row r="276" spans="1:44" s="117" customFormat="1" ht="9">
      <c r="A276" s="97" t="s">
        <v>345</v>
      </c>
      <c r="B276" s="98"/>
      <c r="C276" s="99">
        <f>SUM(C265:C275)</f>
        <v>21089</v>
      </c>
      <c r="D276" s="100">
        <f>SUM(D265:D275)</f>
        <v>24573.117135826305</v>
      </c>
      <c r="E276" s="101"/>
      <c r="F276" s="100"/>
      <c r="G276" s="101"/>
      <c r="H276" s="102"/>
      <c r="I276" s="102"/>
      <c r="J276" s="102"/>
      <c r="K276" s="102"/>
      <c r="L276" s="100"/>
      <c r="M276" s="103">
        <f aca="true" t="shared" si="32" ref="M276:Z276">SUM(M265:M275)</f>
        <v>1854.3789299999999</v>
      </c>
      <c r="N276" s="104">
        <f t="shared" si="32"/>
        <v>6514.826421957489</v>
      </c>
      <c r="O276" s="105">
        <f t="shared" si="32"/>
        <v>4734.890929089903</v>
      </c>
      <c r="P276" s="103">
        <f t="shared" si="32"/>
        <v>1524.337933778917</v>
      </c>
      <c r="Q276" s="104">
        <f t="shared" si="32"/>
        <v>1376.1444556188248</v>
      </c>
      <c r="R276" s="104">
        <f t="shared" si="32"/>
        <v>1611.3473908049505</v>
      </c>
      <c r="S276" s="106">
        <f t="shared" si="32"/>
        <v>4511.829780202693</v>
      </c>
      <c r="T276" s="103">
        <f t="shared" si="32"/>
        <v>29297.787483254717</v>
      </c>
      <c r="U276" s="104">
        <f t="shared" si="32"/>
        <v>64.0266470168</v>
      </c>
      <c r="V276" s="104">
        <f t="shared" si="32"/>
        <v>10543.768451328193</v>
      </c>
      <c r="W276" s="107">
        <f t="shared" si="32"/>
        <v>40.01580746148839</v>
      </c>
      <c r="X276" s="104">
        <f t="shared" si="32"/>
        <v>5113.612928756143</v>
      </c>
      <c r="Y276" s="104">
        <f t="shared" si="32"/>
        <v>31.711449258004922</v>
      </c>
      <c r="Z276" s="105">
        <f t="shared" si="32"/>
        <v>44955.16886333906</v>
      </c>
      <c r="AA276" s="108">
        <f>Z276*1000000/((C276+D276)/4)/1000/25</f>
        <v>157.52285415804312</v>
      </c>
      <c r="AB276" s="109">
        <f>Z276*1000000/((C276+D276)/2)/1000/25</f>
        <v>78.76142707902156</v>
      </c>
      <c r="AC276" s="110">
        <f>AA276/250</f>
        <v>0.6300914166321725</v>
      </c>
      <c r="AD276" s="111">
        <v>1275706206.5140524</v>
      </c>
      <c r="AE276" s="112">
        <v>1.409577491550563</v>
      </c>
      <c r="AF276" s="113"/>
      <c r="AG276" s="114" t="s">
        <v>345</v>
      </c>
      <c r="AH276" s="114" t="s">
        <v>345</v>
      </c>
      <c r="AI276" s="115">
        <v>295</v>
      </c>
      <c r="AJ276" s="116">
        <v>273</v>
      </c>
      <c r="AL276" s="118"/>
      <c r="AM276" s="119"/>
      <c r="AN276" s="120">
        <v>44955.16886333906</v>
      </c>
      <c r="AO276" s="121">
        <v>1275706206.5140524</v>
      </c>
      <c r="AP276" s="122">
        <v>1.409577491550563</v>
      </c>
      <c r="AQ276" s="123"/>
      <c r="AR276" s="123">
        <v>297</v>
      </c>
    </row>
    <row r="277" spans="1:44" ht="9">
      <c r="A277" s="131" t="s">
        <v>354</v>
      </c>
      <c r="B277" s="70" t="s">
        <v>355</v>
      </c>
      <c r="C277" s="71">
        <v>725</v>
      </c>
      <c r="D277" s="72">
        <v>1184.9186774929904</v>
      </c>
      <c r="E277" s="73">
        <v>6853.905160390516</v>
      </c>
      <c r="F277" s="74">
        <v>11006.357464768225</v>
      </c>
      <c r="G277" s="75">
        <v>1.07</v>
      </c>
      <c r="H277" s="76">
        <v>1.17</v>
      </c>
      <c r="I277" s="76">
        <v>1.17</v>
      </c>
      <c r="J277" s="76">
        <v>1.31</v>
      </c>
      <c r="K277" s="76">
        <v>1.31</v>
      </c>
      <c r="L277" s="77">
        <v>1.6220839160839162</v>
      </c>
      <c r="M277" s="78">
        <v>70.12343</v>
      </c>
      <c r="N277" s="79">
        <v>287.7980775</v>
      </c>
      <c r="O277" s="80">
        <v>429.07884852538854</v>
      </c>
      <c r="P277" s="132">
        <v>180</v>
      </c>
      <c r="Q277" s="133">
        <v>890</v>
      </c>
      <c r="R277" s="133">
        <v>0</v>
      </c>
      <c r="S277" s="134">
        <v>1070</v>
      </c>
      <c r="T277" s="78">
        <v>779.3855842500001</v>
      </c>
      <c r="U277" s="82">
        <v>4.3299199125</v>
      </c>
      <c r="V277" s="82">
        <v>2128.7227955175</v>
      </c>
      <c r="W277" s="83">
        <v>2.39182336575</v>
      </c>
      <c r="X277" s="82">
        <v>0</v>
      </c>
      <c r="Y277" s="82" t="s">
        <v>49</v>
      </c>
      <c r="Z277" s="80">
        <v>2908.1083797675</v>
      </c>
      <c r="AA277" s="75">
        <v>243.62154590454162</v>
      </c>
      <c r="AB277" s="76">
        <v>121.8107729522708</v>
      </c>
      <c r="AC277" s="84">
        <v>0.9744861836181664</v>
      </c>
      <c r="AD277" s="85">
        <v>40626254.10346052</v>
      </c>
      <c r="AE277" s="86">
        <v>2.863279860714295</v>
      </c>
      <c r="AF277" s="87"/>
      <c r="AG277" s="88" t="s">
        <v>354</v>
      </c>
      <c r="AH277" s="60" t="s">
        <v>356</v>
      </c>
      <c r="AI277" s="61">
        <v>241</v>
      </c>
      <c r="AJ277" s="62">
        <v>274</v>
      </c>
      <c r="AL277" s="64" t="s">
        <v>354</v>
      </c>
      <c r="AM277" s="65" t="s">
        <v>355</v>
      </c>
      <c r="AN277" s="66">
        <v>2908.1083797675</v>
      </c>
      <c r="AO277" s="67">
        <v>40626254.10346052</v>
      </c>
      <c r="AP277" s="68">
        <v>2.863279860714295</v>
      </c>
      <c r="AQ277" s="14">
        <v>725</v>
      </c>
      <c r="AR277" s="14">
        <v>243</v>
      </c>
    </row>
    <row r="278" spans="1:44" ht="9">
      <c r="A278" s="131" t="s">
        <v>357</v>
      </c>
      <c r="B278" s="70" t="s">
        <v>355</v>
      </c>
      <c r="C278" s="71">
        <v>528</v>
      </c>
      <c r="D278" s="89">
        <v>969.6142404346588</v>
      </c>
      <c r="E278" s="73">
        <v>7307.02947845805</v>
      </c>
      <c r="F278" s="90">
        <v>8311.935736812913</v>
      </c>
      <c r="G278" s="75">
        <v>1.05</v>
      </c>
      <c r="H278" s="91">
        <v>1.12</v>
      </c>
      <c r="I278" s="91">
        <v>1.14</v>
      </c>
      <c r="J278" s="91">
        <v>1.18</v>
      </c>
      <c r="K278" s="91">
        <v>1.19</v>
      </c>
      <c r="L278" s="92">
        <v>1.3672937062937063</v>
      </c>
      <c r="M278" s="78">
        <v>80.3444</v>
      </c>
      <c r="N278" s="93">
        <v>324.9089037681159</v>
      </c>
      <c r="O278" s="94">
        <v>378.57734529036907</v>
      </c>
      <c r="P278" s="132">
        <v>771.8</v>
      </c>
      <c r="Q278" s="138">
        <v>134.6</v>
      </c>
      <c r="R278" s="138">
        <v>297.5</v>
      </c>
      <c r="S278" s="139">
        <v>1203.9</v>
      </c>
      <c r="T278" s="78">
        <v>3341.8321884674997</v>
      </c>
      <c r="U278" s="83">
        <v>4.329919912499999</v>
      </c>
      <c r="V278" s="83">
        <v>321.93942502995</v>
      </c>
      <c r="W278" s="83">
        <v>2.39182336575</v>
      </c>
      <c r="X278" s="83">
        <v>460.10582777250005</v>
      </c>
      <c r="Y278" s="83">
        <v>1.5465742110000003</v>
      </c>
      <c r="Z278" s="94">
        <v>4123.8774412699495</v>
      </c>
      <c r="AA278" s="75">
        <v>440.5810073037831</v>
      </c>
      <c r="AB278" s="91">
        <v>220.29050365189153</v>
      </c>
      <c r="AC278" s="87">
        <v>1.7623240292151323</v>
      </c>
      <c r="AD278" s="85">
        <v>12767881.846886337</v>
      </c>
      <c r="AE278" s="86">
        <v>12.919535098221875</v>
      </c>
      <c r="AF278" s="87"/>
      <c r="AG278" s="88" t="s">
        <v>357</v>
      </c>
      <c r="AH278" s="60" t="s">
        <v>356</v>
      </c>
      <c r="AI278" s="6">
        <v>242</v>
      </c>
      <c r="AJ278" s="62">
        <v>275</v>
      </c>
      <c r="AL278" s="64" t="s">
        <v>357</v>
      </c>
      <c r="AM278" s="65" t="s">
        <v>355</v>
      </c>
      <c r="AN278" s="66">
        <v>4123.8774412699495</v>
      </c>
      <c r="AO278" s="67">
        <v>12767881.846886337</v>
      </c>
      <c r="AP278" s="68">
        <v>12.919535098221875</v>
      </c>
      <c r="AQ278" s="14">
        <v>528</v>
      </c>
      <c r="AR278" s="14">
        <v>244</v>
      </c>
    </row>
    <row r="279" spans="1:44" ht="9">
      <c r="A279" s="69" t="s">
        <v>358</v>
      </c>
      <c r="B279" s="70" t="s">
        <v>355</v>
      </c>
      <c r="C279" s="71">
        <v>314</v>
      </c>
      <c r="D279" s="72">
        <v>387.3757491551972</v>
      </c>
      <c r="E279" s="73">
        <v>5211.864406779661</v>
      </c>
      <c r="F279" s="74">
        <v>7762.477884048305</v>
      </c>
      <c r="G279" s="75"/>
      <c r="H279" s="76"/>
      <c r="I279" s="76">
        <v>1.0337657266821438</v>
      </c>
      <c r="J279" s="76"/>
      <c r="K279" s="76">
        <v>1.0504796704162744</v>
      </c>
      <c r="L279" s="77">
        <v>1.1457649503672265</v>
      </c>
      <c r="M279" s="78">
        <v>11.03755</v>
      </c>
      <c r="N279" s="79">
        <v>35.23268</v>
      </c>
      <c r="O279" s="80">
        <v>70.63781765765344</v>
      </c>
      <c r="P279" s="78">
        <v>0</v>
      </c>
      <c r="Q279" s="79">
        <v>166.98264010283643</v>
      </c>
      <c r="R279" s="79">
        <v>113.17210556727343</v>
      </c>
      <c r="S279" s="81">
        <v>280.15474567010983</v>
      </c>
      <c r="T279" s="78">
        <v>0</v>
      </c>
      <c r="U279" s="82" t="s">
        <v>49</v>
      </c>
      <c r="V279" s="82">
        <v>362.2612065964509</v>
      </c>
      <c r="W279" s="83">
        <v>2.1694543</v>
      </c>
      <c r="X279" s="82">
        <v>158.7565168933466</v>
      </c>
      <c r="Y279" s="82">
        <v>1.4027884000000002</v>
      </c>
      <c r="Z279" s="80">
        <v>521.0177234897975</v>
      </c>
      <c r="AA279" s="75">
        <v>118.85617068850418</v>
      </c>
      <c r="AB279" s="76">
        <v>59.428085344252096</v>
      </c>
      <c r="AC279" s="84">
        <v>0.4754246827540168</v>
      </c>
      <c r="AD279" s="85">
        <v>2534934.0932132895</v>
      </c>
      <c r="AE279" s="86">
        <v>8.221400704416011</v>
      </c>
      <c r="AF279" s="87"/>
      <c r="AG279" s="88" t="s">
        <v>358</v>
      </c>
      <c r="AH279" s="60" t="s">
        <v>356</v>
      </c>
      <c r="AI279" s="6">
        <v>243</v>
      </c>
      <c r="AJ279" s="62">
        <v>276</v>
      </c>
      <c r="AL279" s="64" t="s">
        <v>358</v>
      </c>
      <c r="AM279" s="65" t="s">
        <v>355</v>
      </c>
      <c r="AN279" s="66">
        <v>521.0177234897975</v>
      </c>
      <c r="AO279" s="67">
        <v>2534934.0932132895</v>
      </c>
      <c r="AP279" s="68">
        <v>8.221400704416011</v>
      </c>
      <c r="AQ279" s="14">
        <v>314</v>
      </c>
      <c r="AR279" s="96">
        <v>245</v>
      </c>
    </row>
    <row r="280" spans="1:44" ht="9">
      <c r="A280" s="131" t="s">
        <v>359</v>
      </c>
      <c r="B280" s="70" t="s">
        <v>355</v>
      </c>
      <c r="C280" s="71">
        <v>281</v>
      </c>
      <c r="D280" s="72">
        <v>405.8166179521026</v>
      </c>
      <c r="E280" s="73">
        <v>6213.450292397661</v>
      </c>
      <c r="F280" s="74">
        <v>7776.8971384209</v>
      </c>
      <c r="G280" s="75">
        <v>1.05</v>
      </c>
      <c r="H280" s="76">
        <v>1.12</v>
      </c>
      <c r="I280" s="76">
        <v>1.14</v>
      </c>
      <c r="J280" s="76">
        <v>1.18</v>
      </c>
      <c r="K280" s="76">
        <v>1.19</v>
      </c>
      <c r="L280" s="77">
        <v>1.3672937062937063</v>
      </c>
      <c r="M280" s="78">
        <v>28.05145</v>
      </c>
      <c r="N280" s="79">
        <v>79.12386791666667</v>
      </c>
      <c r="O280" s="80">
        <v>109.85967649306016</v>
      </c>
      <c r="P280" s="132">
        <v>496.3</v>
      </c>
      <c r="Q280" s="133">
        <v>93.5</v>
      </c>
      <c r="R280" s="133">
        <v>206.7</v>
      </c>
      <c r="S280" s="134">
        <v>796.5</v>
      </c>
      <c r="T280" s="78">
        <v>1949.1512494999997</v>
      </c>
      <c r="U280" s="82">
        <v>3.9273649999999996</v>
      </c>
      <c r="V280" s="82">
        <v>202.84397704999995</v>
      </c>
      <c r="W280" s="83">
        <v>2.1694542999999995</v>
      </c>
      <c r="X280" s="82">
        <v>289.95636227999995</v>
      </c>
      <c r="Y280" s="82">
        <v>1.4027884</v>
      </c>
      <c r="Z280" s="80">
        <v>2441.9515888299998</v>
      </c>
      <c r="AA280" s="75">
        <v>568.874200187229</v>
      </c>
      <c r="AB280" s="76">
        <v>284.43710009361445</v>
      </c>
      <c r="AC280" s="84">
        <v>2.2754968007489156</v>
      </c>
      <c r="AD280" s="85">
        <v>5015482.258585601</v>
      </c>
      <c r="AE280" s="86">
        <v>19.47530835863147</v>
      </c>
      <c r="AF280" s="87"/>
      <c r="AG280" s="88" t="s">
        <v>359</v>
      </c>
      <c r="AH280" s="60" t="s">
        <v>356</v>
      </c>
      <c r="AI280" s="61">
        <v>244</v>
      </c>
      <c r="AJ280" s="62">
        <v>277</v>
      </c>
      <c r="AL280" s="64" t="s">
        <v>359</v>
      </c>
      <c r="AM280" s="65" t="s">
        <v>355</v>
      </c>
      <c r="AN280" s="66">
        <v>2441.9515888299998</v>
      </c>
      <c r="AO280" s="67">
        <v>5015482.258585601</v>
      </c>
      <c r="AP280" s="68">
        <v>19.47530835863147</v>
      </c>
      <c r="AQ280" s="14">
        <v>281</v>
      </c>
      <c r="AR280" s="14">
        <v>246</v>
      </c>
    </row>
    <row r="281" spans="1:44" ht="9">
      <c r="A281" s="69" t="s">
        <v>360</v>
      </c>
      <c r="B281" s="70" t="s">
        <v>355</v>
      </c>
      <c r="C281" s="71">
        <v>266</v>
      </c>
      <c r="D281" s="72">
        <v>361.510946721199</v>
      </c>
      <c r="E281" s="73">
        <v>5301.874163319946</v>
      </c>
      <c r="F281" s="74">
        <v>6933.896889417476</v>
      </c>
      <c r="G281" s="75"/>
      <c r="H281" s="76"/>
      <c r="I281" s="76">
        <v>1.032361765278114</v>
      </c>
      <c r="J281" s="76"/>
      <c r="K281" s="76">
        <v>1.0490230975911032</v>
      </c>
      <c r="L281" s="77">
        <v>1.1059644312577352</v>
      </c>
      <c r="M281" s="78">
        <v>15.66227</v>
      </c>
      <c r="N281" s="79">
        <v>51.038182666666664</v>
      </c>
      <c r="O281" s="80">
        <v>78.88060061770092</v>
      </c>
      <c r="P281" s="78">
        <v>150.2817079834262</v>
      </c>
      <c r="Q281" s="79">
        <v>0</v>
      </c>
      <c r="R281" s="79">
        <v>156.1709686812237</v>
      </c>
      <c r="S281" s="81">
        <v>306.4526766646499</v>
      </c>
      <c r="T281" s="78">
        <v>590.2111200743286</v>
      </c>
      <c r="U281" s="82">
        <v>3.927365</v>
      </c>
      <c r="V281" s="82">
        <v>0</v>
      </c>
      <c r="W281" s="83" t="s">
        <v>49</v>
      </c>
      <c r="X281" s="82">
        <v>219.0748232827839</v>
      </c>
      <c r="Y281" s="82">
        <v>1.4027884</v>
      </c>
      <c r="Z281" s="80">
        <v>809.2859433571125</v>
      </c>
      <c r="AA281" s="75">
        <v>206.34819458323824</v>
      </c>
      <c r="AB281" s="76">
        <v>103.17409729161913</v>
      </c>
      <c r="AC281" s="84">
        <v>0.8253927783329531</v>
      </c>
      <c r="AD281" s="85">
        <v>1327131.7514810483</v>
      </c>
      <c r="AE281" s="86">
        <v>24.39203017948951</v>
      </c>
      <c r="AF281" s="87"/>
      <c r="AG281" s="88" t="s">
        <v>360</v>
      </c>
      <c r="AH281" s="60" t="s">
        <v>356</v>
      </c>
      <c r="AI281" s="61">
        <v>245</v>
      </c>
      <c r="AJ281" s="62">
        <v>278</v>
      </c>
      <c r="AL281" s="64" t="s">
        <v>360</v>
      </c>
      <c r="AM281" s="65" t="s">
        <v>355</v>
      </c>
      <c r="AN281" s="66">
        <v>809.2859433571125</v>
      </c>
      <c r="AO281" s="67">
        <v>1327131.7514810483</v>
      </c>
      <c r="AP281" s="68">
        <v>24.39203017948951</v>
      </c>
      <c r="AQ281" s="14">
        <v>266</v>
      </c>
      <c r="AR281" s="14">
        <v>247</v>
      </c>
    </row>
    <row r="282" spans="1:44" ht="9">
      <c r="A282" s="69" t="s">
        <v>361</v>
      </c>
      <c r="B282" s="70" t="s">
        <v>355</v>
      </c>
      <c r="C282" s="71">
        <v>243</v>
      </c>
      <c r="D282" s="72">
        <v>332.9660643592397</v>
      </c>
      <c r="E282" s="73">
        <v>5849.624060150376</v>
      </c>
      <c r="F282" s="74">
        <v>7123.12935954344</v>
      </c>
      <c r="G282" s="75"/>
      <c r="H282" s="76"/>
      <c r="I282" s="76">
        <v>1.0318496061844071</v>
      </c>
      <c r="J282" s="76"/>
      <c r="K282" s="76">
        <v>1.04822907947253</v>
      </c>
      <c r="L282" s="77">
        <v>1.103509801819944</v>
      </c>
      <c r="M282" s="78">
        <v>12.46621</v>
      </c>
      <c r="N282" s="79">
        <v>49.85350981818183</v>
      </c>
      <c r="O282" s="80">
        <v>73.68395868455876</v>
      </c>
      <c r="P282" s="78">
        <v>70.15689572822394</v>
      </c>
      <c r="Q282" s="79">
        <v>0</v>
      </c>
      <c r="R282" s="79">
        <v>24.917013464252516</v>
      </c>
      <c r="S282" s="81">
        <v>95.07390919247646</v>
      </c>
      <c r="T282" s="78">
        <v>275.5317367916762</v>
      </c>
      <c r="U282" s="82">
        <v>3.927365</v>
      </c>
      <c r="V282" s="82">
        <v>0</v>
      </c>
      <c r="W282" s="83" t="s">
        <v>49</v>
      </c>
      <c r="X282" s="82">
        <v>34.95329745029724</v>
      </c>
      <c r="Y282" s="82">
        <v>1.4027884</v>
      </c>
      <c r="Z282" s="80">
        <v>310.4850342419735</v>
      </c>
      <c r="AA282" s="75">
        <v>86.25092440816273</v>
      </c>
      <c r="AB282" s="76">
        <v>43.12546220408136</v>
      </c>
      <c r="AC282" s="84">
        <v>0.3450036976326509</v>
      </c>
      <c r="AD282" s="85">
        <v>1273388.830173664</v>
      </c>
      <c r="AE282" s="86">
        <v>9.753031497838087</v>
      </c>
      <c r="AF282" s="87"/>
      <c r="AG282" s="88" t="s">
        <v>361</v>
      </c>
      <c r="AH282" s="60" t="s">
        <v>356</v>
      </c>
      <c r="AI282" s="6">
        <v>246</v>
      </c>
      <c r="AJ282" s="62">
        <v>279</v>
      </c>
      <c r="AL282" s="64" t="s">
        <v>361</v>
      </c>
      <c r="AM282" s="65" t="s">
        <v>355</v>
      </c>
      <c r="AN282" s="66">
        <v>310.4850342419735</v>
      </c>
      <c r="AO282" s="67">
        <v>1273388.830173664</v>
      </c>
      <c r="AP282" s="68">
        <v>9.753031497838087</v>
      </c>
      <c r="AQ282" s="14">
        <v>243</v>
      </c>
      <c r="AR282" s="14">
        <v>248</v>
      </c>
    </row>
    <row r="283" spans="1:44" ht="9">
      <c r="A283" s="69" t="s">
        <v>362</v>
      </c>
      <c r="B283" s="70" t="s">
        <v>355</v>
      </c>
      <c r="C283" s="71">
        <v>168</v>
      </c>
      <c r="D283" s="89">
        <v>278.47017639409887</v>
      </c>
      <c r="E283" s="73">
        <v>5406.25</v>
      </c>
      <c r="F283" s="90">
        <v>7748.849573627289</v>
      </c>
      <c r="G283" s="75"/>
      <c r="H283" s="91"/>
      <c r="I283" s="91">
        <v>1.0284695927701795</v>
      </c>
      <c r="J283" s="91"/>
      <c r="K283" s="91">
        <v>1.0449884037391606</v>
      </c>
      <c r="L283" s="92">
        <v>1.1007393907594718</v>
      </c>
      <c r="M283" s="78">
        <v>11.04492</v>
      </c>
      <c r="N283" s="93">
        <v>38.48296</v>
      </c>
      <c r="O283" s="94">
        <v>60.48543952974309</v>
      </c>
      <c r="P283" s="78">
        <v>0</v>
      </c>
      <c r="Q283" s="93">
        <v>66.47581882050292</v>
      </c>
      <c r="R283" s="93">
        <v>23.10079634573134</v>
      </c>
      <c r="S283" s="95">
        <v>89.57661516623426</v>
      </c>
      <c r="T283" s="78">
        <v>0</v>
      </c>
      <c r="U283" s="83" t="s">
        <v>49</v>
      </c>
      <c r="V283" s="83">
        <v>144.216250986161</v>
      </c>
      <c r="W283" s="83">
        <v>2.1694543</v>
      </c>
      <c r="X283" s="83">
        <v>32.40552914455431</v>
      </c>
      <c r="Y283" s="83">
        <v>1.4027883999999997</v>
      </c>
      <c r="Z283" s="94">
        <v>176.6217801307153</v>
      </c>
      <c r="AA283" s="75">
        <v>63.29534718119632</v>
      </c>
      <c r="AB283" s="91">
        <v>31.647673590598156</v>
      </c>
      <c r="AC283" s="87">
        <v>0.25318138872478524</v>
      </c>
      <c r="AD283" s="85">
        <v>926990.5144974818</v>
      </c>
      <c r="AE283" s="86">
        <v>7.6212982708441785</v>
      </c>
      <c r="AF283" s="87"/>
      <c r="AG283" s="88" t="s">
        <v>362</v>
      </c>
      <c r="AH283" s="60" t="s">
        <v>356</v>
      </c>
      <c r="AI283" s="6">
        <v>247</v>
      </c>
      <c r="AJ283" s="62">
        <v>280</v>
      </c>
      <c r="AL283" s="64" t="s">
        <v>362</v>
      </c>
      <c r="AM283" s="65" t="s">
        <v>355</v>
      </c>
      <c r="AN283" s="66">
        <v>176.6217801307153</v>
      </c>
      <c r="AO283" s="67">
        <v>926990.5144974818</v>
      </c>
      <c r="AP283" s="68">
        <v>7.6212982708441785</v>
      </c>
      <c r="AQ283" s="14">
        <v>168</v>
      </c>
      <c r="AR283" s="14">
        <v>249</v>
      </c>
    </row>
    <row r="284" spans="1:44" ht="9">
      <c r="A284" s="69" t="s">
        <v>363</v>
      </c>
      <c r="B284" s="70" t="s">
        <v>355</v>
      </c>
      <c r="C284" s="71">
        <v>135</v>
      </c>
      <c r="D284" s="72">
        <v>220.64002960214304</v>
      </c>
      <c r="E284" s="73">
        <v>5418.242491657397</v>
      </c>
      <c r="F284" s="74">
        <v>7580.708030187729</v>
      </c>
      <c r="G284" s="75"/>
      <c r="H284" s="76"/>
      <c r="I284" s="76">
        <v>1.028624107746794</v>
      </c>
      <c r="J284" s="76"/>
      <c r="K284" s="76">
        <v>1.0430683125546893</v>
      </c>
      <c r="L284" s="77">
        <v>1.091817503781336</v>
      </c>
      <c r="M284" s="78">
        <v>18.56765</v>
      </c>
      <c r="N284" s="79">
        <v>51.21061526315789</v>
      </c>
      <c r="O284" s="80">
        <v>69.86098747064528</v>
      </c>
      <c r="P284" s="78">
        <v>26.609019136199734</v>
      </c>
      <c r="Q284" s="79">
        <v>4.02418026453798</v>
      </c>
      <c r="R284" s="79">
        <v>100.06854053917382</v>
      </c>
      <c r="S284" s="81">
        <v>130.70173993991153</v>
      </c>
      <c r="T284" s="78">
        <v>104.50333043984105</v>
      </c>
      <c r="U284" s="82">
        <v>3.927364999999999</v>
      </c>
      <c r="V284" s="82">
        <v>8.730275178877058</v>
      </c>
      <c r="W284" s="83">
        <v>2.1694543</v>
      </c>
      <c r="X284" s="82">
        <v>140.37498787328278</v>
      </c>
      <c r="Y284" s="82">
        <v>1.4027884</v>
      </c>
      <c r="Z284" s="80">
        <v>253.6085934920009</v>
      </c>
      <c r="AA284" s="75">
        <v>114.0967595917544</v>
      </c>
      <c r="AB284" s="76">
        <v>57.04837979587721</v>
      </c>
      <c r="AC284" s="84">
        <v>0.45638703836701766</v>
      </c>
      <c r="AD284" s="85">
        <v>671898.6791467221</v>
      </c>
      <c r="AE284" s="86">
        <v>15.09802601868908</v>
      </c>
      <c r="AF284" s="87"/>
      <c r="AG284" s="88" t="s">
        <v>363</v>
      </c>
      <c r="AH284" s="60" t="s">
        <v>356</v>
      </c>
      <c r="AI284" s="61">
        <v>248</v>
      </c>
      <c r="AJ284" s="62">
        <v>281</v>
      </c>
      <c r="AL284" s="64" t="s">
        <v>363</v>
      </c>
      <c r="AM284" s="65" t="s">
        <v>355</v>
      </c>
      <c r="AN284" s="66">
        <v>253.6085934920009</v>
      </c>
      <c r="AO284" s="67">
        <v>671898.6791467221</v>
      </c>
      <c r="AP284" s="68">
        <v>15.09802601868908</v>
      </c>
      <c r="AQ284" s="14">
        <v>135</v>
      </c>
      <c r="AR284" s="96">
        <v>250</v>
      </c>
    </row>
    <row r="285" spans="1:44" ht="9">
      <c r="A285" s="69" t="s">
        <v>364</v>
      </c>
      <c r="B285" s="70" t="s">
        <v>355</v>
      </c>
      <c r="C285" s="71">
        <v>131</v>
      </c>
      <c r="D285" s="72">
        <v>184.67311435776662</v>
      </c>
      <c r="E285" s="73">
        <v>4541.9198055893075</v>
      </c>
      <c r="F285" s="74">
        <v>7207.7893933556625</v>
      </c>
      <c r="G285" s="75"/>
      <c r="H285" s="76"/>
      <c r="I285" s="76">
        <v>1.02725976869362</v>
      </c>
      <c r="J285" s="76"/>
      <c r="K285" s="76">
        <v>1.042804232497706</v>
      </c>
      <c r="L285" s="77">
        <v>1.0952667978364965</v>
      </c>
      <c r="M285" s="78">
        <v>19.551209999999998</v>
      </c>
      <c r="N285" s="79">
        <v>51.09132642857142</v>
      </c>
      <c r="O285" s="80">
        <v>64.65518838141772</v>
      </c>
      <c r="P285" s="78">
        <v>33.93329477669295</v>
      </c>
      <c r="Q285" s="79">
        <v>3.9979255181801703</v>
      </c>
      <c r="R285" s="79">
        <v>89.7360420494296</v>
      </c>
      <c r="S285" s="81">
        <v>127.66726234430271</v>
      </c>
      <c r="T285" s="78">
        <v>133.2684342406667</v>
      </c>
      <c r="U285" s="82">
        <v>3.927365</v>
      </c>
      <c r="V285" s="82">
        <v>8.673316706495697</v>
      </c>
      <c r="W285" s="83">
        <v>2.1694542999999995</v>
      </c>
      <c r="X285" s="82">
        <v>125.88067884885207</v>
      </c>
      <c r="Y285" s="82">
        <v>1.4027884</v>
      </c>
      <c r="Z285" s="80">
        <v>267.8224297960145</v>
      </c>
      <c r="AA285" s="75">
        <v>135.74671651890085</v>
      </c>
      <c r="AB285" s="76">
        <v>67.87335825945043</v>
      </c>
      <c r="AC285" s="84">
        <v>0.5429868660756034</v>
      </c>
      <c r="AD285" s="85">
        <v>655329.0832283825</v>
      </c>
      <c r="AE285" s="86">
        <v>16.34735504040972</v>
      </c>
      <c r="AF285" s="87"/>
      <c r="AG285" s="88" t="s">
        <v>364</v>
      </c>
      <c r="AH285" s="60" t="s">
        <v>356</v>
      </c>
      <c r="AI285" s="61">
        <v>249</v>
      </c>
      <c r="AJ285" s="62">
        <v>282</v>
      </c>
      <c r="AL285" s="64" t="s">
        <v>364</v>
      </c>
      <c r="AM285" s="65" t="s">
        <v>355</v>
      </c>
      <c r="AN285" s="66">
        <v>267.8224297960145</v>
      </c>
      <c r="AO285" s="67">
        <v>655329.0832283825</v>
      </c>
      <c r="AP285" s="68">
        <v>16.34735504040972</v>
      </c>
      <c r="AQ285" s="14">
        <v>131</v>
      </c>
      <c r="AR285" s="14">
        <v>251</v>
      </c>
    </row>
    <row r="286" spans="1:44" ht="9">
      <c r="A286" s="69" t="s">
        <v>365</v>
      </c>
      <c r="B286" s="70" t="s">
        <v>355</v>
      </c>
      <c r="C286" s="71">
        <v>129</v>
      </c>
      <c r="D286" s="89">
        <v>178.4782908047239</v>
      </c>
      <c r="E286" s="73">
        <v>6148.07502467917</v>
      </c>
      <c r="F286" s="90">
        <v>9209.698192648793</v>
      </c>
      <c r="G286" s="75"/>
      <c r="H286" s="91"/>
      <c r="I286" s="91">
        <v>1.0288241262683995</v>
      </c>
      <c r="J286" s="91"/>
      <c r="K286" s="91">
        <v>1.0426691529102954</v>
      </c>
      <c r="L286" s="92">
        <v>1.089396117826694</v>
      </c>
      <c r="M286" s="78">
        <v>19.464760000000002</v>
      </c>
      <c r="N286" s="93">
        <v>62.05340436363636</v>
      </c>
      <c r="O286" s="94">
        <v>77.9650673319283</v>
      </c>
      <c r="P286" s="78">
        <v>56.06774171327852</v>
      </c>
      <c r="Q286" s="93">
        <v>0</v>
      </c>
      <c r="R286" s="93">
        <v>41.75582426590763</v>
      </c>
      <c r="S286" s="95">
        <v>97.82356597918616</v>
      </c>
      <c r="T286" s="78">
        <v>220.19848643377006</v>
      </c>
      <c r="U286" s="83">
        <v>3.927364999999999</v>
      </c>
      <c r="V286" s="83">
        <v>0</v>
      </c>
      <c r="W286" s="83" t="s">
        <v>49</v>
      </c>
      <c r="X286" s="83">
        <v>58.57458591265373</v>
      </c>
      <c r="Y286" s="83">
        <v>1.4027884</v>
      </c>
      <c r="Z286" s="94">
        <v>278.77307234642376</v>
      </c>
      <c r="AA286" s="75">
        <v>145.06289682660918</v>
      </c>
      <c r="AB286" s="91">
        <v>72.5314484133046</v>
      </c>
      <c r="AC286" s="87">
        <v>0.5802515873064368</v>
      </c>
      <c r="AD286" s="85">
        <v>502095.68497204094</v>
      </c>
      <c r="AE286" s="86">
        <v>22.208760655805847</v>
      </c>
      <c r="AF286" s="87"/>
      <c r="AG286" s="88" t="s">
        <v>365</v>
      </c>
      <c r="AH286" s="60" t="s">
        <v>356</v>
      </c>
      <c r="AI286" s="6">
        <v>250</v>
      </c>
      <c r="AJ286" s="62">
        <v>283</v>
      </c>
      <c r="AL286" s="64" t="s">
        <v>365</v>
      </c>
      <c r="AM286" s="65" t="s">
        <v>355</v>
      </c>
      <c r="AN286" s="66">
        <v>278.77307234642376</v>
      </c>
      <c r="AO286" s="67">
        <v>502095.68497204094</v>
      </c>
      <c r="AP286" s="68">
        <v>22.208760655805847</v>
      </c>
      <c r="AQ286" s="14">
        <v>129</v>
      </c>
      <c r="AR286" s="14">
        <v>252</v>
      </c>
    </row>
    <row r="287" spans="1:44" ht="9">
      <c r="A287" s="69" t="s">
        <v>366</v>
      </c>
      <c r="B287" s="70" t="s">
        <v>355</v>
      </c>
      <c r="C287" s="71">
        <v>110</v>
      </c>
      <c r="D287" s="72">
        <v>150.72537892805087</v>
      </c>
      <c r="E287" s="73">
        <v>4355.079217148183</v>
      </c>
      <c r="F287" s="74">
        <v>5536.374310585612</v>
      </c>
      <c r="G287" s="75"/>
      <c r="H287" s="76"/>
      <c r="I287" s="76">
        <v>1.0284695927701795</v>
      </c>
      <c r="J287" s="76"/>
      <c r="K287" s="76">
        <v>1.0412702176116575</v>
      </c>
      <c r="L287" s="77">
        <v>1.0844723264516456</v>
      </c>
      <c r="M287" s="78">
        <v>1.37886</v>
      </c>
      <c r="N287" s="79">
        <v>2.75772</v>
      </c>
      <c r="O287" s="80">
        <v>22.40857346746557</v>
      </c>
      <c r="P287" s="78">
        <v>0</v>
      </c>
      <c r="Q287" s="79">
        <v>0</v>
      </c>
      <c r="R287" s="79">
        <v>44.81714693493114</v>
      </c>
      <c r="S287" s="81">
        <v>44.81714693493114</v>
      </c>
      <c r="T287" s="78">
        <v>0</v>
      </c>
      <c r="U287" s="82" t="s">
        <v>49</v>
      </c>
      <c r="V287" s="82">
        <v>0</v>
      </c>
      <c r="W287" s="83" t="s">
        <v>49</v>
      </c>
      <c r="X287" s="82">
        <v>62.868973841416945</v>
      </c>
      <c r="Y287" s="82">
        <v>1.4027883999999997</v>
      </c>
      <c r="Z287" s="80">
        <v>62.868973841416945</v>
      </c>
      <c r="AA287" s="75">
        <v>38.580961531184805</v>
      </c>
      <c r="AB287" s="76">
        <v>19.290480765592402</v>
      </c>
      <c r="AC287" s="84">
        <v>0.1543238461247392</v>
      </c>
      <c r="AD287" s="85">
        <v>431066.0693601577</v>
      </c>
      <c r="AE287" s="86">
        <v>5.833813265306171</v>
      </c>
      <c r="AF287" s="87"/>
      <c r="AG287" s="88" t="s">
        <v>366</v>
      </c>
      <c r="AH287" s="60" t="s">
        <v>356</v>
      </c>
      <c r="AI287" s="6">
        <v>251</v>
      </c>
      <c r="AJ287" s="62">
        <v>284</v>
      </c>
      <c r="AL287" s="64" t="s">
        <v>366</v>
      </c>
      <c r="AM287" s="65" t="s">
        <v>355</v>
      </c>
      <c r="AN287" s="66">
        <v>62.868973841416945</v>
      </c>
      <c r="AO287" s="67">
        <v>431066.0693601577</v>
      </c>
      <c r="AP287" s="68">
        <v>5.833813265306171</v>
      </c>
      <c r="AQ287" s="14">
        <v>110</v>
      </c>
      <c r="AR287" s="14">
        <v>253</v>
      </c>
    </row>
    <row r="288" spans="1:44" ht="9">
      <c r="A288" s="69" t="s">
        <v>149</v>
      </c>
      <c r="B288" s="70" t="s">
        <v>355</v>
      </c>
      <c r="C288" s="71">
        <v>104</v>
      </c>
      <c r="D288" s="72">
        <v>110.9740038138473</v>
      </c>
      <c r="E288" s="73">
        <v>5491.228070175439</v>
      </c>
      <c r="F288" s="74">
        <v>5202.007422402163</v>
      </c>
      <c r="G288" s="75"/>
      <c r="H288" s="76"/>
      <c r="I288" s="76">
        <v>1.0281480872933748</v>
      </c>
      <c r="J288" s="76"/>
      <c r="K288" s="76">
        <v>1.0407777520944612</v>
      </c>
      <c r="L288" s="77">
        <v>1.0834028707981278</v>
      </c>
      <c r="M288" s="78">
        <v>0.70584</v>
      </c>
      <c r="N288" s="79">
        <v>1.41168</v>
      </c>
      <c r="O288" s="80">
        <v>10.372702297305077</v>
      </c>
      <c r="P288" s="78">
        <v>0</v>
      </c>
      <c r="Q288" s="79">
        <v>0</v>
      </c>
      <c r="R288" s="79">
        <v>18.463410089203038</v>
      </c>
      <c r="S288" s="81">
        <v>18.463410089203038</v>
      </c>
      <c r="T288" s="78">
        <v>0</v>
      </c>
      <c r="U288" s="82" t="s">
        <v>49</v>
      </c>
      <c r="V288" s="82">
        <v>0</v>
      </c>
      <c r="W288" s="83" t="s">
        <v>49</v>
      </c>
      <c r="X288" s="82">
        <v>25.90025749757698</v>
      </c>
      <c r="Y288" s="82">
        <v>1.4027883999999997</v>
      </c>
      <c r="Z288" s="80">
        <v>25.90025749757698</v>
      </c>
      <c r="AA288" s="75">
        <v>19.276941053769328</v>
      </c>
      <c r="AB288" s="76">
        <v>9.638470526884664</v>
      </c>
      <c r="AC288" s="84">
        <v>0.07710776421507731</v>
      </c>
      <c r="AD288" s="85">
        <v>418622.0260262687</v>
      </c>
      <c r="AE288" s="86">
        <v>2.474810773186763</v>
      </c>
      <c r="AF288" s="87"/>
      <c r="AG288" s="88" t="s">
        <v>149</v>
      </c>
      <c r="AH288" s="60" t="s">
        <v>356</v>
      </c>
      <c r="AI288" s="61">
        <v>252</v>
      </c>
      <c r="AJ288" s="62">
        <v>285</v>
      </c>
      <c r="AL288" s="64" t="s">
        <v>149</v>
      </c>
      <c r="AM288" s="65" t="s">
        <v>355</v>
      </c>
      <c r="AN288" s="66">
        <v>25.90025749757698</v>
      </c>
      <c r="AO288" s="67">
        <v>418622.0260262687</v>
      </c>
      <c r="AP288" s="68">
        <v>2.474810773186763</v>
      </c>
      <c r="AQ288" s="14">
        <v>104</v>
      </c>
      <c r="AR288" s="14">
        <v>254</v>
      </c>
    </row>
    <row r="289" spans="1:44" ht="9">
      <c r="A289" s="69" t="s">
        <v>367</v>
      </c>
      <c r="B289" s="70" t="s">
        <v>355</v>
      </c>
      <c r="C289" s="71">
        <v>94</v>
      </c>
      <c r="D289" s="72">
        <v>126.4404273462834</v>
      </c>
      <c r="E289" s="73">
        <v>5282.258064516129</v>
      </c>
      <c r="F289" s="74">
        <v>7271.451084659813</v>
      </c>
      <c r="G289" s="75"/>
      <c r="H289" s="76"/>
      <c r="I289" s="76">
        <v>1.0261402529601376</v>
      </c>
      <c r="J289" s="76"/>
      <c r="K289" s="76">
        <v>1.0398901281883306</v>
      </c>
      <c r="L289" s="77">
        <v>1.086295957083482</v>
      </c>
      <c r="M289" s="78">
        <v>3.51036</v>
      </c>
      <c r="N289" s="79">
        <v>14.04144</v>
      </c>
      <c r="O289" s="80">
        <v>28.577331139508246</v>
      </c>
      <c r="P289" s="78">
        <v>0</v>
      </c>
      <c r="Q289" s="79">
        <v>28.577331139508246</v>
      </c>
      <c r="R289" s="79">
        <v>0</v>
      </c>
      <c r="S289" s="81">
        <v>28.577331139508246</v>
      </c>
      <c r="T289" s="78">
        <v>0</v>
      </c>
      <c r="U289" s="82" t="s">
        <v>49</v>
      </c>
      <c r="V289" s="82">
        <v>61.997213923130055</v>
      </c>
      <c r="W289" s="83">
        <v>2.1694542999999995</v>
      </c>
      <c r="X289" s="82">
        <v>0</v>
      </c>
      <c r="Y289" s="82" t="s">
        <v>49</v>
      </c>
      <c r="Z289" s="80">
        <v>61.997213923130055</v>
      </c>
      <c r="AA289" s="75">
        <v>44.9987978480847</v>
      </c>
      <c r="AB289" s="76">
        <v>22.49939892404235</v>
      </c>
      <c r="AC289" s="84">
        <v>0.1799951913923388</v>
      </c>
      <c r="AD289" s="85">
        <v>393228.6077927797</v>
      </c>
      <c r="AE289" s="86">
        <v>6.306480525018244</v>
      </c>
      <c r="AF289" s="87"/>
      <c r="AG289" s="88" t="s">
        <v>367</v>
      </c>
      <c r="AH289" s="60" t="s">
        <v>356</v>
      </c>
      <c r="AI289" s="61">
        <v>253</v>
      </c>
      <c r="AJ289" s="62">
        <v>286</v>
      </c>
      <c r="AL289" s="64" t="s">
        <v>367</v>
      </c>
      <c r="AM289" s="65" t="s">
        <v>355</v>
      </c>
      <c r="AN289" s="66">
        <v>61.997213923130055</v>
      </c>
      <c r="AO289" s="67">
        <v>393228.6077927797</v>
      </c>
      <c r="AP289" s="68">
        <v>6.306480525018244</v>
      </c>
      <c r="AQ289" s="14">
        <v>94</v>
      </c>
      <c r="AR289" s="96">
        <v>255</v>
      </c>
    </row>
    <row r="290" spans="1:44" ht="9">
      <c r="A290" s="69" t="s">
        <v>368</v>
      </c>
      <c r="B290" s="70" t="s">
        <v>355</v>
      </c>
      <c r="C290" s="71">
        <v>92</v>
      </c>
      <c r="D290" s="72">
        <v>131.89912386640611</v>
      </c>
      <c r="E290" s="73">
        <v>5523.274478330658</v>
      </c>
      <c r="F290" s="74">
        <v>7890.353239956894</v>
      </c>
      <c r="G290" s="75"/>
      <c r="H290" s="76"/>
      <c r="I290" s="76">
        <v>1.0264403154835855</v>
      </c>
      <c r="J290" s="76"/>
      <c r="K290" s="76">
        <v>1.0397013037064906</v>
      </c>
      <c r="L290" s="77">
        <v>1.0844571389587951</v>
      </c>
      <c r="M290" s="78">
        <v>0</v>
      </c>
      <c r="N290" s="79">
        <v>0</v>
      </c>
      <c r="O290" s="80">
        <v>17.790322186859846</v>
      </c>
      <c r="P290" s="78">
        <v>4.413103178135776</v>
      </c>
      <c r="Q290" s="79">
        <v>8.895161093429923</v>
      </c>
      <c r="R290" s="79">
        <v>0</v>
      </c>
      <c r="S290" s="81">
        <v>13.3082642715657</v>
      </c>
      <c r="T290" s="78">
        <v>17.331866963199207</v>
      </c>
      <c r="U290" s="82">
        <v>3.927364999999999</v>
      </c>
      <c r="V290" s="82">
        <v>19.297645483334243</v>
      </c>
      <c r="W290" s="83">
        <v>2.1694542999999995</v>
      </c>
      <c r="X290" s="82">
        <v>0</v>
      </c>
      <c r="Y290" s="82" t="s">
        <v>49</v>
      </c>
      <c r="Z290" s="80">
        <v>36.629512446533454</v>
      </c>
      <c r="AA290" s="75">
        <v>26.175725434916263</v>
      </c>
      <c r="AB290" s="76">
        <v>13.087862717458131</v>
      </c>
      <c r="AC290" s="84">
        <v>0.10470290173966505</v>
      </c>
      <c r="AD290" s="85">
        <v>372936.5534754305</v>
      </c>
      <c r="AE290" s="86">
        <v>3.928766124444452</v>
      </c>
      <c r="AF290" s="87"/>
      <c r="AG290" s="88" t="s">
        <v>368</v>
      </c>
      <c r="AH290" s="60" t="s">
        <v>356</v>
      </c>
      <c r="AI290" s="6">
        <v>254</v>
      </c>
      <c r="AJ290" s="62">
        <v>287</v>
      </c>
      <c r="AL290" s="64" t="s">
        <v>368</v>
      </c>
      <c r="AM290" s="65" t="s">
        <v>355</v>
      </c>
      <c r="AN290" s="66">
        <v>36.629512446533454</v>
      </c>
      <c r="AO290" s="67">
        <v>372936.5534754305</v>
      </c>
      <c r="AP290" s="68">
        <v>3.928766124444452</v>
      </c>
      <c r="AQ290" s="14">
        <v>92</v>
      </c>
      <c r="AR290" s="14">
        <v>256</v>
      </c>
    </row>
    <row r="291" spans="1:44" ht="9">
      <c r="A291" s="69" t="s">
        <v>369</v>
      </c>
      <c r="B291" s="70" t="s">
        <v>355</v>
      </c>
      <c r="C291" s="71">
        <v>71</v>
      </c>
      <c r="D291" s="72">
        <v>102.0215150349143</v>
      </c>
      <c r="E291" s="73">
        <v>3925.133689839572</v>
      </c>
      <c r="F291" s="74">
        <v>3456.1137392019737</v>
      </c>
      <c r="G291" s="75"/>
      <c r="H291" s="76"/>
      <c r="I291" s="76">
        <v>1.0242583076070073</v>
      </c>
      <c r="J291" s="76"/>
      <c r="K291" s="76">
        <v>1.0374263293204227</v>
      </c>
      <c r="L291" s="77">
        <v>1.0818684026031997</v>
      </c>
      <c r="M291" s="78">
        <v>3.19242</v>
      </c>
      <c r="N291" s="79">
        <v>12.76968</v>
      </c>
      <c r="O291" s="80">
        <v>16.29461139800374</v>
      </c>
      <c r="P291" s="78">
        <v>0</v>
      </c>
      <c r="Q291" s="79">
        <v>14.502204144223331</v>
      </c>
      <c r="R291" s="79">
        <v>0</v>
      </c>
      <c r="S291" s="81">
        <v>14.502204144223331</v>
      </c>
      <c r="T291" s="78">
        <v>0</v>
      </c>
      <c r="U291" s="82" t="s">
        <v>49</v>
      </c>
      <c r="V291" s="82">
        <v>31.46186914016312</v>
      </c>
      <c r="W291" s="83">
        <v>2.1694542999999995</v>
      </c>
      <c r="X291" s="82">
        <v>0</v>
      </c>
      <c r="Y291" s="82" t="s">
        <v>49</v>
      </c>
      <c r="Z291" s="80">
        <v>31.46186914016312</v>
      </c>
      <c r="AA291" s="75">
        <v>29.094064176991516</v>
      </c>
      <c r="AB291" s="76">
        <v>14.547032088495758</v>
      </c>
      <c r="AC291" s="84">
        <v>0.11637625670796606</v>
      </c>
      <c r="AD291" s="85">
        <v>263934.8284103305</v>
      </c>
      <c r="AE291" s="86">
        <v>4.76812693946559</v>
      </c>
      <c r="AF291" s="87"/>
      <c r="AG291" s="88" t="s">
        <v>369</v>
      </c>
      <c r="AH291" s="60" t="s">
        <v>356</v>
      </c>
      <c r="AI291" s="6">
        <v>255</v>
      </c>
      <c r="AJ291" s="62">
        <v>288</v>
      </c>
      <c r="AL291" s="64" t="s">
        <v>369</v>
      </c>
      <c r="AM291" s="65" t="s">
        <v>355</v>
      </c>
      <c r="AN291" s="66">
        <v>31.46186914016312</v>
      </c>
      <c r="AO291" s="67">
        <v>263934.8284103305</v>
      </c>
      <c r="AP291" s="68">
        <v>4.76812693946559</v>
      </c>
      <c r="AQ291" s="14">
        <v>71</v>
      </c>
      <c r="AR291" s="14">
        <v>257</v>
      </c>
    </row>
    <row r="292" spans="1:44" ht="9">
      <c r="A292" s="69" t="s">
        <v>370</v>
      </c>
      <c r="B292" s="70" t="s">
        <v>355</v>
      </c>
      <c r="C292" s="71">
        <v>60</v>
      </c>
      <c r="D292" s="72">
        <v>67.16771172315264</v>
      </c>
      <c r="E292" s="73">
        <v>4939.890710382514</v>
      </c>
      <c r="F292" s="74">
        <v>5580.771857923501</v>
      </c>
      <c r="G292" s="75"/>
      <c r="H292" s="76"/>
      <c r="I292" s="76">
        <v>1.0252281557163458</v>
      </c>
      <c r="J292" s="76"/>
      <c r="K292" s="76">
        <v>1.03594834525631</v>
      </c>
      <c r="L292" s="77">
        <v>1.0721289849536895</v>
      </c>
      <c r="M292" s="78">
        <v>3.5172</v>
      </c>
      <c r="N292" s="79">
        <v>7.0344</v>
      </c>
      <c r="O292" s="80">
        <v>11.954934822906353</v>
      </c>
      <c r="P292" s="78">
        <v>0</v>
      </c>
      <c r="Q292" s="79">
        <v>0</v>
      </c>
      <c r="R292" s="79">
        <v>21.279783984773307</v>
      </c>
      <c r="S292" s="81">
        <v>21.279783984773307</v>
      </c>
      <c r="T292" s="78">
        <v>0</v>
      </c>
      <c r="U292" s="82" t="s">
        <v>49</v>
      </c>
      <c r="V292" s="82">
        <v>0</v>
      </c>
      <c r="W292" s="83" t="s">
        <v>49</v>
      </c>
      <c r="X292" s="82">
        <v>29.851034128345766</v>
      </c>
      <c r="Y292" s="82">
        <v>1.4027883999999997</v>
      </c>
      <c r="Z292" s="80">
        <v>29.851034128345766</v>
      </c>
      <c r="AA292" s="75">
        <v>37.558004274962165</v>
      </c>
      <c r="AB292" s="76">
        <v>18.779002137481083</v>
      </c>
      <c r="AC292" s="84">
        <v>0.15023201709984865</v>
      </c>
      <c r="AD292" s="85">
        <v>154542.50206815935</v>
      </c>
      <c r="AE292" s="86">
        <v>7.726297614925447</v>
      </c>
      <c r="AF292" s="87"/>
      <c r="AG292" s="88" t="s">
        <v>370</v>
      </c>
      <c r="AH292" s="60" t="s">
        <v>356</v>
      </c>
      <c r="AI292" s="61">
        <v>256</v>
      </c>
      <c r="AJ292" s="62">
        <v>289</v>
      </c>
      <c r="AL292" s="64" t="s">
        <v>370</v>
      </c>
      <c r="AM292" s="65" t="s">
        <v>355</v>
      </c>
      <c r="AN292" s="66">
        <v>29.851034128345766</v>
      </c>
      <c r="AO292" s="67">
        <v>154542.50206815935</v>
      </c>
      <c r="AP292" s="68">
        <v>7.726297614925447</v>
      </c>
      <c r="AQ292" s="14">
        <v>60</v>
      </c>
      <c r="AR292" s="14">
        <v>258</v>
      </c>
    </row>
    <row r="293" spans="1:44" ht="9">
      <c r="A293" s="69" t="s">
        <v>371</v>
      </c>
      <c r="B293" s="70" t="s">
        <v>355</v>
      </c>
      <c r="C293" s="71">
        <v>56</v>
      </c>
      <c r="D293" s="72">
        <v>63.70714883318928</v>
      </c>
      <c r="E293" s="73">
        <v>3879.6791443850266</v>
      </c>
      <c r="F293" s="74">
        <v>4829.448857840573</v>
      </c>
      <c r="G293" s="75"/>
      <c r="H293" s="76"/>
      <c r="I293" s="76">
        <v>1.0241521101444109</v>
      </c>
      <c r="J293" s="76"/>
      <c r="K293" s="76">
        <v>1.0353425878446547</v>
      </c>
      <c r="L293" s="77">
        <v>1.0731104500829778</v>
      </c>
      <c r="M293" s="78">
        <v>5.45608</v>
      </c>
      <c r="N293" s="79">
        <v>13.39244</v>
      </c>
      <c r="O293" s="80">
        <v>15.615288038022381</v>
      </c>
      <c r="P293" s="78">
        <v>0</v>
      </c>
      <c r="Q293" s="79">
        <v>5.1476736259116445</v>
      </c>
      <c r="R293" s="79">
        <v>17.499865455856547</v>
      </c>
      <c r="S293" s="81">
        <v>22.64753908176819</v>
      </c>
      <c r="T293" s="78">
        <v>0</v>
      </c>
      <c r="U293" s="82" t="s">
        <v>49</v>
      </c>
      <c r="V293" s="82">
        <v>11.167642682730605</v>
      </c>
      <c r="W293" s="83">
        <v>2.1694542999999995</v>
      </c>
      <c r="X293" s="82">
        <v>24.54860826303627</v>
      </c>
      <c r="Y293" s="82">
        <v>1.4027883999999997</v>
      </c>
      <c r="Z293" s="80">
        <v>35.71625094576687</v>
      </c>
      <c r="AA293" s="75">
        <v>47.73816941614688</v>
      </c>
      <c r="AB293" s="76">
        <v>23.86908470807344</v>
      </c>
      <c r="AC293" s="84">
        <v>0.19095267766458754</v>
      </c>
      <c r="AD293" s="85">
        <v>149132.39621125814</v>
      </c>
      <c r="AE293" s="86">
        <v>9.579743061372637</v>
      </c>
      <c r="AF293" s="87"/>
      <c r="AG293" s="88" t="s">
        <v>371</v>
      </c>
      <c r="AH293" s="60" t="s">
        <v>356</v>
      </c>
      <c r="AI293" s="61">
        <v>257</v>
      </c>
      <c r="AJ293" s="62">
        <v>290</v>
      </c>
      <c r="AL293" s="64" t="s">
        <v>371</v>
      </c>
      <c r="AM293" s="65" t="s">
        <v>355</v>
      </c>
      <c r="AN293" s="66">
        <v>35.71625094576687</v>
      </c>
      <c r="AO293" s="67">
        <v>149132.39621125814</v>
      </c>
      <c r="AP293" s="68">
        <v>9.579743061372637</v>
      </c>
      <c r="AQ293" s="14">
        <v>56</v>
      </c>
      <c r="AR293" s="14">
        <v>259</v>
      </c>
    </row>
    <row r="294" spans="1:44" s="117" customFormat="1" ht="9">
      <c r="A294" s="97" t="s">
        <v>356</v>
      </c>
      <c r="B294" s="98"/>
      <c r="C294" s="99">
        <f>SUM(C277:C293)</f>
        <v>3507</v>
      </c>
      <c r="D294" s="100">
        <f>SUM(D277:D293)</f>
        <v>5257.399216819964</v>
      </c>
      <c r="E294" s="101"/>
      <c r="F294" s="100"/>
      <c r="G294" s="101"/>
      <c r="H294" s="102"/>
      <c r="I294" s="102"/>
      <c r="J294" s="102"/>
      <c r="K294" s="102"/>
      <c r="L294" s="100"/>
      <c r="M294" s="103">
        <f aca="true" t="shared" si="33" ref="M294:Z294">SUM(M277:M293)</f>
        <v>304.07460999999995</v>
      </c>
      <c r="N294" s="104">
        <f t="shared" si="33"/>
        <v>1082.2008877249968</v>
      </c>
      <c r="O294" s="105">
        <f t="shared" si="33"/>
        <v>1536.6986933325368</v>
      </c>
      <c r="P294" s="103">
        <f t="shared" si="33"/>
        <v>1789.561762515957</v>
      </c>
      <c r="Q294" s="104">
        <f t="shared" si="33"/>
        <v>1416.702934709131</v>
      </c>
      <c r="R294" s="104">
        <f t="shared" si="33"/>
        <v>1155.181497377756</v>
      </c>
      <c r="S294" s="106">
        <f t="shared" si="33"/>
        <v>4361.446194602843</v>
      </c>
      <c r="T294" s="103">
        <f t="shared" si="33"/>
        <v>7411.41399716098</v>
      </c>
      <c r="U294" s="104">
        <f t="shared" si="33"/>
        <v>36.151394825</v>
      </c>
      <c r="V294" s="104">
        <f t="shared" si="33"/>
        <v>3301.311618294793</v>
      </c>
      <c r="W294" s="107">
        <f t="shared" si="33"/>
        <v>24.308735431499993</v>
      </c>
      <c r="X294" s="104">
        <f t="shared" si="33"/>
        <v>1663.2514831886465</v>
      </c>
      <c r="Y294" s="104">
        <f t="shared" si="33"/>
        <v>18.380035011</v>
      </c>
      <c r="Z294" s="105">
        <f t="shared" si="33"/>
        <v>12375.977098644424</v>
      </c>
      <c r="AA294" s="108">
        <f>Z294*1000000/((C294+D294)/4)/1000/25</f>
        <v>225.93178229295438</v>
      </c>
      <c r="AB294" s="109">
        <f>Z294*1000000/((C294+D294)/2)/1000/25</f>
        <v>112.96589114647719</v>
      </c>
      <c r="AC294" s="110">
        <f>AA294/250</f>
        <v>0.9037271291718175</v>
      </c>
      <c r="AD294" s="111">
        <v>68484849.82898946</v>
      </c>
      <c r="AE294" s="112">
        <v>7.228446659106614</v>
      </c>
      <c r="AF294" s="113"/>
      <c r="AG294" s="114" t="s">
        <v>356</v>
      </c>
      <c r="AH294" s="114" t="s">
        <v>356</v>
      </c>
      <c r="AI294" s="115">
        <v>258</v>
      </c>
      <c r="AJ294" s="116">
        <v>291</v>
      </c>
      <c r="AL294" s="118"/>
      <c r="AM294" s="119"/>
      <c r="AN294" s="120">
        <v>12375.977098644424</v>
      </c>
      <c r="AO294" s="121">
        <v>68484849.82898946</v>
      </c>
      <c r="AP294" s="122">
        <v>7.228446659106614</v>
      </c>
      <c r="AQ294" s="123"/>
      <c r="AR294" s="130">
        <v>260</v>
      </c>
    </row>
    <row r="295" spans="1:44" ht="9">
      <c r="A295" s="69" t="s">
        <v>372</v>
      </c>
      <c r="B295" s="70" t="s">
        <v>373</v>
      </c>
      <c r="C295" s="71">
        <v>146</v>
      </c>
      <c r="D295" s="72">
        <v>186.62127573948624</v>
      </c>
      <c r="E295" s="73">
        <v>4068.5413005272408</v>
      </c>
      <c r="F295" s="74">
        <v>6075.862764851889</v>
      </c>
      <c r="G295" s="75"/>
      <c r="H295" s="76"/>
      <c r="I295" s="76">
        <v>1.0288731061322345</v>
      </c>
      <c r="J295" s="76"/>
      <c r="K295" s="76">
        <v>1.0437560661385992</v>
      </c>
      <c r="L295" s="77">
        <v>1.0939860561600798</v>
      </c>
      <c r="M295" s="78">
        <v>10.114830999999999</v>
      </c>
      <c r="N295" s="79">
        <v>22.062493999999997</v>
      </c>
      <c r="O295" s="80">
        <v>34.936061493010996</v>
      </c>
      <c r="P295" s="78">
        <v>0</v>
      </c>
      <c r="Q295" s="79">
        <v>7.487928751960885</v>
      </c>
      <c r="R295" s="79">
        <v>75.1591811480466</v>
      </c>
      <c r="S295" s="81">
        <v>82.64710990000748</v>
      </c>
      <c r="T295" s="78">
        <v>0</v>
      </c>
      <c r="U295" s="82" t="s">
        <v>49</v>
      </c>
      <c r="V295" s="82">
        <v>14.556078976536716</v>
      </c>
      <c r="W295" s="83">
        <v>1.9439393</v>
      </c>
      <c r="X295" s="82">
        <v>94.4727156729703</v>
      </c>
      <c r="Y295" s="82">
        <v>1.2569683999999999</v>
      </c>
      <c r="Z295" s="80">
        <v>109.028794649507</v>
      </c>
      <c r="AA295" s="75">
        <v>52.445854839375905</v>
      </c>
      <c r="AB295" s="76">
        <v>26.222927419687952</v>
      </c>
      <c r="AC295" s="84">
        <v>0.2097834193575036</v>
      </c>
      <c r="AD295" s="85">
        <v>542378.0865410793</v>
      </c>
      <c r="AE295" s="86">
        <v>8.04079643739436</v>
      </c>
      <c r="AF295" s="87"/>
      <c r="AG295" s="88" t="s">
        <v>372</v>
      </c>
      <c r="AH295" s="60" t="s">
        <v>374</v>
      </c>
      <c r="AI295" s="6">
        <v>259</v>
      </c>
      <c r="AJ295" s="62">
        <v>292</v>
      </c>
      <c r="AL295" s="64" t="s">
        <v>372</v>
      </c>
      <c r="AM295" s="65" t="s">
        <v>373</v>
      </c>
      <c r="AN295" s="66">
        <v>109.028794649507</v>
      </c>
      <c r="AO295" s="67">
        <v>542378.0865410793</v>
      </c>
      <c r="AP295" s="68">
        <v>8.04079643739436</v>
      </c>
      <c r="AQ295" s="14">
        <v>146</v>
      </c>
      <c r="AR295" s="14">
        <v>261</v>
      </c>
    </row>
    <row r="296" spans="1:44" ht="9">
      <c r="A296" s="69" t="s">
        <v>375</v>
      </c>
      <c r="B296" s="70" t="s">
        <v>373</v>
      </c>
      <c r="C296" s="71">
        <v>74</v>
      </c>
      <c r="D296" s="72">
        <v>92.66513872135103</v>
      </c>
      <c r="E296" s="73">
        <v>3062.3376623376626</v>
      </c>
      <c r="F296" s="74">
        <v>4570.804195804201</v>
      </c>
      <c r="G296" s="75"/>
      <c r="H296" s="76"/>
      <c r="I296" s="76">
        <v>1.0252281557163458</v>
      </c>
      <c r="J296" s="76"/>
      <c r="K296" s="76">
        <v>1.0377896915183327</v>
      </c>
      <c r="L296" s="77">
        <v>1.0801848748500378</v>
      </c>
      <c r="M296" s="78">
        <v>0.892892</v>
      </c>
      <c r="N296" s="79">
        <v>3.571568</v>
      </c>
      <c r="O296" s="80">
        <v>11.634838376217004</v>
      </c>
      <c r="P296" s="78">
        <v>0</v>
      </c>
      <c r="Q296" s="79">
        <v>10.355006154833134</v>
      </c>
      <c r="R296" s="79">
        <v>0</v>
      </c>
      <c r="S296" s="81">
        <v>10.355006154833134</v>
      </c>
      <c r="T296" s="78">
        <v>0</v>
      </c>
      <c r="U296" s="82" t="s">
        <v>49</v>
      </c>
      <c r="V296" s="82">
        <v>20.12950341612201</v>
      </c>
      <c r="W296" s="83">
        <v>1.9439392999999996</v>
      </c>
      <c r="X296" s="82">
        <v>0</v>
      </c>
      <c r="Y296" s="82" t="s">
        <v>49</v>
      </c>
      <c r="Z296" s="80">
        <v>20.12950341612201</v>
      </c>
      <c r="AA296" s="75">
        <v>19.324500440156676</v>
      </c>
      <c r="AB296" s="76">
        <v>9.662250220078338</v>
      </c>
      <c r="AC296" s="84">
        <v>0.0772980017606267</v>
      </c>
      <c r="AD296" s="85">
        <v>201379.52678358922</v>
      </c>
      <c r="AE296" s="86">
        <v>3.9983217236882287</v>
      </c>
      <c r="AF296" s="87"/>
      <c r="AG296" s="88" t="s">
        <v>375</v>
      </c>
      <c r="AH296" s="60" t="s">
        <v>374</v>
      </c>
      <c r="AI296" s="61">
        <v>260</v>
      </c>
      <c r="AJ296" s="62">
        <v>293</v>
      </c>
      <c r="AL296" s="64" t="s">
        <v>375</v>
      </c>
      <c r="AM296" s="65" t="s">
        <v>373</v>
      </c>
      <c r="AN296" s="66">
        <v>20.12950341612201</v>
      </c>
      <c r="AO296" s="67">
        <v>201379.52678358922</v>
      </c>
      <c r="AP296" s="68">
        <v>3.9983217236882287</v>
      </c>
      <c r="AQ296" s="14">
        <v>74</v>
      </c>
      <c r="AR296" s="14">
        <v>262</v>
      </c>
    </row>
    <row r="297" spans="1:44" ht="9">
      <c r="A297" s="69" t="s">
        <v>376</v>
      </c>
      <c r="B297" s="70" t="s">
        <v>373</v>
      </c>
      <c r="C297" s="71">
        <v>56</v>
      </c>
      <c r="D297" s="72">
        <v>42.27449948303412</v>
      </c>
      <c r="E297" s="73">
        <v>2907.4074074074074</v>
      </c>
      <c r="F297" s="74">
        <v>3448.355683269474</v>
      </c>
      <c r="G297" s="75"/>
      <c r="H297" s="76"/>
      <c r="I297" s="76">
        <v>1.0243626580632785</v>
      </c>
      <c r="J297" s="76"/>
      <c r="K297" s="76">
        <v>1.0353425878446547</v>
      </c>
      <c r="L297" s="77">
        <v>1.0723998508567991</v>
      </c>
      <c r="M297" s="78">
        <v>4.486</v>
      </c>
      <c r="N297" s="79">
        <v>8.972</v>
      </c>
      <c r="O297" s="80">
        <v>8.578359503112164</v>
      </c>
      <c r="P297" s="78">
        <v>0</v>
      </c>
      <c r="Q297" s="79">
        <v>0</v>
      </c>
      <c r="R297" s="79">
        <v>15.269479915539652</v>
      </c>
      <c r="S297" s="81">
        <v>15.269479915539652</v>
      </c>
      <c r="T297" s="78">
        <v>0</v>
      </c>
      <c r="U297" s="82" t="s">
        <v>49</v>
      </c>
      <c r="V297" s="82">
        <v>0</v>
      </c>
      <c r="W297" s="83" t="s">
        <v>49</v>
      </c>
      <c r="X297" s="82">
        <v>19.193253738268005</v>
      </c>
      <c r="Y297" s="82">
        <v>1.2569683999999997</v>
      </c>
      <c r="Z297" s="80">
        <v>19.193253738268005</v>
      </c>
      <c r="AA297" s="75">
        <v>31.248397237098494</v>
      </c>
      <c r="AB297" s="76">
        <v>15.624198618549249</v>
      </c>
      <c r="AC297" s="84">
        <v>0.12499358894839399</v>
      </c>
      <c r="AD297" s="85">
        <v>108269.65548979134</v>
      </c>
      <c r="AE297" s="86">
        <v>7.090907845394493</v>
      </c>
      <c r="AF297" s="87"/>
      <c r="AG297" s="88" t="s">
        <v>376</v>
      </c>
      <c r="AH297" s="60" t="s">
        <v>374</v>
      </c>
      <c r="AI297" s="61">
        <v>261</v>
      </c>
      <c r="AJ297" s="62">
        <v>294</v>
      </c>
      <c r="AL297" s="64" t="s">
        <v>376</v>
      </c>
      <c r="AM297" s="65" t="s">
        <v>373</v>
      </c>
      <c r="AN297" s="66">
        <v>19.193253738268005</v>
      </c>
      <c r="AO297" s="67">
        <v>108269.65548979134</v>
      </c>
      <c r="AP297" s="68">
        <v>7.090907845394493</v>
      </c>
      <c r="AQ297" s="14">
        <v>56</v>
      </c>
      <c r="AR297" s="14">
        <v>263</v>
      </c>
    </row>
    <row r="298" spans="1:44" s="117" customFormat="1" ht="9">
      <c r="A298" s="97" t="s">
        <v>374</v>
      </c>
      <c r="B298" s="98"/>
      <c r="C298" s="99">
        <f>SUM(C295:C297)</f>
        <v>276</v>
      </c>
      <c r="D298" s="124">
        <f>SUM(D295:D297)</f>
        <v>321.56091394387136</v>
      </c>
      <c r="E298" s="101"/>
      <c r="F298" s="124"/>
      <c r="G298" s="101"/>
      <c r="H298" s="99"/>
      <c r="I298" s="99"/>
      <c r="J298" s="99"/>
      <c r="K298" s="99"/>
      <c r="L298" s="124"/>
      <c r="M298" s="103">
        <f aca="true" t="shared" si="34" ref="M298:Z298">SUM(M295:M297)</f>
        <v>15.493723</v>
      </c>
      <c r="N298" s="107">
        <f t="shared" si="34"/>
        <v>34.606061999999994</v>
      </c>
      <c r="O298" s="125">
        <f t="shared" si="34"/>
        <v>55.14925937234017</v>
      </c>
      <c r="P298" s="103">
        <f t="shared" si="34"/>
        <v>0</v>
      </c>
      <c r="Q298" s="107">
        <f t="shared" si="34"/>
        <v>17.84293490679402</v>
      </c>
      <c r="R298" s="107">
        <f t="shared" si="34"/>
        <v>90.42866106358625</v>
      </c>
      <c r="S298" s="126">
        <f t="shared" si="34"/>
        <v>108.27159597038026</v>
      </c>
      <c r="T298" s="103">
        <f t="shared" si="34"/>
        <v>0</v>
      </c>
      <c r="U298" s="107">
        <f t="shared" si="34"/>
        <v>0</v>
      </c>
      <c r="V298" s="107">
        <f t="shared" si="34"/>
        <v>34.68558239265872</v>
      </c>
      <c r="W298" s="107">
        <f t="shared" si="34"/>
        <v>3.8878785999999996</v>
      </c>
      <c r="X298" s="107">
        <f t="shared" si="34"/>
        <v>113.66596941123831</v>
      </c>
      <c r="Y298" s="107">
        <f t="shared" si="34"/>
        <v>2.5139367999999997</v>
      </c>
      <c r="Z298" s="125">
        <f t="shared" si="34"/>
        <v>148.35155180389702</v>
      </c>
      <c r="AA298" s="108">
        <f>Z298*1000000/((C298+D298)/4)/1000/25</f>
        <v>39.72188899030478</v>
      </c>
      <c r="AB298" s="127">
        <f>Z298*1000000/((C298+D298)/2)/1000/25</f>
        <v>19.86094449515239</v>
      </c>
      <c r="AC298" s="113">
        <f>AA298/250</f>
        <v>0.15888755596121912</v>
      </c>
      <c r="AD298" s="111">
        <v>852027.2688144598</v>
      </c>
      <c r="AE298" s="112">
        <v>6.964638679244081</v>
      </c>
      <c r="AF298" s="113"/>
      <c r="AG298" s="114" t="s">
        <v>374</v>
      </c>
      <c r="AH298" s="114" t="s">
        <v>374</v>
      </c>
      <c r="AI298" s="115">
        <v>262</v>
      </c>
      <c r="AJ298" s="116">
        <v>295</v>
      </c>
      <c r="AL298" s="118"/>
      <c r="AM298" s="119"/>
      <c r="AN298" s="120">
        <v>148.35155180389702</v>
      </c>
      <c r="AO298" s="121">
        <v>852027.2688144598</v>
      </c>
      <c r="AP298" s="122">
        <v>6.964638679244081</v>
      </c>
      <c r="AQ298" s="123"/>
      <c r="AR298" s="123">
        <v>264</v>
      </c>
    </row>
    <row r="299" spans="1:44" ht="9">
      <c r="A299" s="69" t="s">
        <v>377</v>
      </c>
      <c r="B299" s="70" t="s">
        <v>378</v>
      </c>
      <c r="C299" s="71">
        <v>1792</v>
      </c>
      <c r="D299" s="72">
        <v>1791.95026817718</v>
      </c>
      <c r="E299" s="73">
        <v>5362.9807692307695</v>
      </c>
      <c r="F299" s="74">
        <v>542.531156646728</v>
      </c>
      <c r="G299" s="75">
        <v>1.02</v>
      </c>
      <c r="H299" s="76">
        <v>1.08</v>
      </c>
      <c r="I299" s="76">
        <v>1.13</v>
      </c>
      <c r="J299" s="76">
        <v>1.1</v>
      </c>
      <c r="K299" s="76">
        <v>1.09</v>
      </c>
      <c r="L299" s="77">
        <v>1.206377622377623</v>
      </c>
      <c r="M299" s="78">
        <v>14.120180000000001</v>
      </c>
      <c r="N299" s="79">
        <v>74.5330806557377</v>
      </c>
      <c r="O299" s="80">
        <v>136.7892984440133</v>
      </c>
      <c r="P299" s="78">
        <v>94.58292476899959</v>
      </c>
      <c r="Q299" s="79">
        <v>13.348530326354632</v>
      </c>
      <c r="R299" s="79">
        <v>0</v>
      </c>
      <c r="S299" s="81">
        <v>107.93145509535422</v>
      </c>
      <c r="T299" s="78">
        <v>518.6947287560934</v>
      </c>
      <c r="U299" s="82">
        <v>5.484020821125001</v>
      </c>
      <c r="V299" s="82">
        <v>37.098409451063404</v>
      </c>
      <c r="W299" s="83">
        <v>2.77921303275</v>
      </c>
      <c r="X299" s="82">
        <v>0</v>
      </c>
      <c r="Y299" s="82" t="s">
        <v>49</v>
      </c>
      <c r="Z299" s="80">
        <v>555.7931382071567</v>
      </c>
      <c r="AA299" s="75">
        <v>24.812537970392615</v>
      </c>
      <c r="AB299" s="76">
        <v>12.406268985196307</v>
      </c>
      <c r="AC299" s="84">
        <v>0.09925015188157046</v>
      </c>
      <c r="AD299" s="85">
        <v>16984812.394430578</v>
      </c>
      <c r="AE299" s="86">
        <v>1.308917932798374</v>
      </c>
      <c r="AF299" s="87"/>
      <c r="AG299" s="88" t="s">
        <v>377</v>
      </c>
      <c r="AH299" s="60" t="s">
        <v>379</v>
      </c>
      <c r="AI299" s="61">
        <v>296</v>
      </c>
      <c r="AJ299" s="62">
        <v>296</v>
      </c>
      <c r="AL299" s="64" t="s">
        <v>377</v>
      </c>
      <c r="AM299" s="65" t="s">
        <v>378</v>
      </c>
      <c r="AN299" s="66">
        <v>555.7931382071567</v>
      </c>
      <c r="AO299" s="67">
        <v>16984812.394430578</v>
      </c>
      <c r="AP299" s="68">
        <v>1.308917932798374</v>
      </c>
      <c r="AQ299" s="14">
        <v>1792</v>
      </c>
      <c r="AR299" s="14">
        <v>298</v>
      </c>
    </row>
    <row r="300" spans="1:44" ht="9">
      <c r="A300" s="131" t="s">
        <v>380</v>
      </c>
      <c r="B300" s="70" t="s">
        <v>378</v>
      </c>
      <c r="C300" s="71">
        <v>1606</v>
      </c>
      <c r="D300" s="72">
        <v>1890.3434144768662</v>
      </c>
      <c r="E300" s="73">
        <v>6068.688118811881</v>
      </c>
      <c r="F300" s="74">
        <v>7128.101355670951</v>
      </c>
      <c r="G300" s="75">
        <v>1.04</v>
      </c>
      <c r="H300" s="76">
        <v>1.15</v>
      </c>
      <c r="I300" s="76">
        <v>1.18</v>
      </c>
      <c r="J300" s="76">
        <v>1.22</v>
      </c>
      <c r="K300" s="76">
        <v>1.22</v>
      </c>
      <c r="L300" s="77">
        <v>1.465496503496503</v>
      </c>
      <c r="M300" s="78">
        <v>94.09103500000002</v>
      </c>
      <c r="N300" s="79">
        <v>332.2531928612441</v>
      </c>
      <c r="O300" s="80">
        <v>403.9</v>
      </c>
      <c r="P300" s="132">
        <v>82.86</v>
      </c>
      <c r="Q300" s="133">
        <v>12.5</v>
      </c>
      <c r="R300" s="133">
        <v>71.87</v>
      </c>
      <c r="S300" s="134">
        <v>167.23</v>
      </c>
      <c r="T300" s="78">
        <v>466.91255143763993</v>
      </c>
      <c r="U300" s="82">
        <v>5.634957173999999</v>
      </c>
      <c r="V300" s="82">
        <v>34.740162909375</v>
      </c>
      <c r="W300" s="83">
        <v>2.77921303275</v>
      </c>
      <c r="X300" s="82">
        <v>129.15497580909</v>
      </c>
      <c r="Y300" s="82">
        <v>1.7970638069999998</v>
      </c>
      <c r="Z300" s="80">
        <v>630.8076901561049</v>
      </c>
      <c r="AA300" s="75">
        <v>28.86708153640512</v>
      </c>
      <c r="AB300" s="76">
        <v>14.43354076820256</v>
      </c>
      <c r="AC300" s="84">
        <v>0.11546832614562048</v>
      </c>
      <c r="AD300" s="85">
        <v>41616229.341723345</v>
      </c>
      <c r="AE300" s="86">
        <v>0.6063093174312872</v>
      </c>
      <c r="AF300" s="87"/>
      <c r="AG300" s="88" t="s">
        <v>380</v>
      </c>
      <c r="AH300" s="60" t="s">
        <v>379</v>
      </c>
      <c r="AI300" s="61">
        <v>297</v>
      </c>
      <c r="AJ300" s="62">
        <v>297</v>
      </c>
      <c r="AL300" s="64" t="s">
        <v>380</v>
      </c>
      <c r="AM300" s="65" t="s">
        <v>378</v>
      </c>
      <c r="AN300" s="66">
        <v>630.8076901561049</v>
      </c>
      <c r="AO300" s="67">
        <v>41616229.341723345</v>
      </c>
      <c r="AP300" s="68">
        <v>0.6063093174312872</v>
      </c>
      <c r="AQ300" s="14">
        <v>1606</v>
      </c>
      <c r="AR300" s="14">
        <v>299</v>
      </c>
    </row>
    <row r="301" spans="1:44" ht="9">
      <c r="A301" s="69" t="s">
        <v>381</v>
      </c>
      <c r="B301" s="70" t="s">
        <v>378</v>
      </c>
      <c r="C301" s="71">
        <v>1195</v>
      </c>
      <c r="D301" s="72">
        <v>1571.7330090835264</v>
      </c>
      <c r="E301" s="73">
        <v>5844.304296413086</v>
      </c>
      <c r="F301" s="74">
        <v>2217.291815369448</v>
      </c>
      <c r="G301" s="75">
        <v>1.03</v>
      </c>
      <c r="H301" s="76">
        <v>1.14</v>
      </c>
      <c r="I301" s="76">
        <v>1.18</v>
      </c>
      <c r="J301" s="76">
        <v>1.19</v>
      </c>
      <c r="K301" s="76">
        <v>1.19</v>
      </c>
      <c r="L301" s="77">
        <v>1.3003010033444813</v>
      </c>
      <c r="M301" s="78">
        <v>39.55836999999999</v>
      </c>
      <c r="N301" s="79">
        <v>223.08944237804872</v>
      </c>
      <c r="O301" s="80">
        <v>222.62692233440916</v>
      </c>
      <c r="P301" s="78">
        <v>283.99534358450626</v>
      </c>
      <c r="Q301" s="79">
        <v>15.907750746601646</v>
      </c>
      <c r="R301" s="79">
        <v>0</v>
      </c>
      <c r="S301" s="81">
        <v>299.9030943311079</v>
      </c>
      <c r="T301" s="78">
        <v>1428.8407131375968</v>
      </c>
      <c r="U301" s="82">
        <v>5.0312117625</v>
      </c>
      <c r="V301" s="82">
        <v>44.21102819669383</v>
      </c>
      <c r="W301" s="83">
        <v>2.7792130327499995</v>
      </c>
      <c r="X301" s="82">
        <v>0</v>
      </c>
      <c r="Y301" s="82" t="s">
        <v>49</v>
      </c>
      <c r="Z301" s="80">
        <v>1473.0517413342907</v>
      </c>
      <c r="AA301" s="75">
        <v>85.18649173581</v>
      </c>
      <c r="AB301" s="76">
        <v>42.59324586790499</v>
      </c>
      <c r="AC301" s="84">
        <v>0.34074596694323994</v>
      </c>
      <c r="AD301" s="85">
        <v>14682875.006498175</v>
      </c>
      <c r="AE301" s="86">
        <v>4.012979040364683</v>
      </c>
      <c r="AF301" s="87"/>
      <c r="AG301" s="88" t="s">
        <v>381</v>
      </c>
      <c r="AH301" s="60" t="s">
        <v>379</v>
      </c>
      <c r="AI301" s="6">
        <v>298</v>
      </c>
      <c r="AJ301" s="62">
        <v>298</v>
      </c>
      <c r="AL301" s="64" t="s">
        <v>381</v>
      </c>
      <c r="AM301" s="65" t="s">
        <v>378</v>
      </c>
      <c r="AN301" s="66">
        <v>1473.0517413342907</v>
      </c>
      <c r="AO301" s="67">
        <v>14682875.006498175</v>
      </c>
      <c r="AP301" s="68">
        <v>4.012979040364683</v>
      </c>
      <c r="AQ301" s="14">
        <v>1195</v>
      </c>
      <c r="AR301" s="96">
        <v>300</v>
      </c>
    </row>
    <row r="302" spans="1:44" ht="9">
      <c r="A302" s="69" t="s">
        <v>382</v>
      </c>
      <c r="B302" s="70" t="s">
        <v>378</v>
      </c>
      <c r="C302" s="71">
        <v>744</v>
      </c>
      <c r="D302" s="72">
        <v>715.2765897662713</v>
      </c>
      <c r="E302" s="73">
        <v>4829.475924447992</v>
      </c>
      <c r="F302" s="74">
        <v>3141.666982242401</v>
      </c>
      <c r="G302" s="75">
        <v>1.03</v>
      </c>
      <c r="H302" s="76">
        <v>1.07</v>
      </c>
      <c r="I302" s="76">
        <v>1.1</v>
      </c>
      <c r="J302" s="76">
        <v>1.09</v>
      </c>
      <c r="K302" s="76">
        <v>1.08</v>
      </c>
      <c r="L302" s="77">
        <v>1.1645594405594402</v>
      </c>
      <c r="M302" s="78">
        <v>8.27198</v>
      </c>
      <c r="N302" s="79">
        <v>27.704394285714287</v>
      </c>
      <c r="O302" s="80">
        <v>78.02670010444992</v>
      </c>
      <c r="P302" s="78">
        <v>96.38205703726288</v>
      </c>
      <c r="Q302" s="79">
        <v>0</v>
      </c>
      <c r="R302" s="79">
        <v>112.82695719858233</v>
      </c>
      <c r="S302" s="81">
        <v>209.20901423584522</v>
      </c>
      <c r="T302" s="78">
        <v>462.8767872843764</v>
      </c>
      <c r="U302" s="82">
        <v>4.80252031875</v>
      </c>
      <c r="V302" s="82">
        <v>0</v>
      </c>
      <c r="W302" s="83" t="s">
        <v>49</v>
      </c>
      <c r="X302" s="82">
        <v>193.54100299753267</v>
      </c>
      <c r="Y302" s="82">
        <v>1.7153790885</v>
      </c>
      <c r="Z302" s="80">
        <v>656.4177902819091</v>
      </c>
      <c r="AA302" s="75">
        <v>71.97185727616404</v>
      </c>
      <c r="AB302" s="76">
        <v>35.98592863808202</v>
      </c>
      <c r="AC302" s="84">
        <v>0.2878874291046562</v>
      </c>
      <c r="AD302" s="85">
        <v>4813346.787957489</v>
      </c>
      <c r="AE302" s="86">
        <v>5.4549802388990605</v>
      </c>
      <c r="AF302" s="87"/>
      <c r="AG302" s="88" t="s">
        <v>382</v>
      </c>
      <c r="AH302" s="60" t="s">
        <v>379</v>
      </c>
      <c r="AI302" s="6">
        <v>299</v>
      </c>
      <c r="AJ302" s="62">
        <v>299</v>
      </c>
      <c r="AL302" s="64" t="s">
        <v>382</v>
      </c>
      <c r="AM302" s="65" t="s">
        <v>378</v>
      </c>
      <c r="AN302" s="66">
        <v>656.4177902819091</v>
      </c>
      <c r="AO302" s="67">
        <v>4813346.787957489</v>
      </c>
      <c r="AP302" s="68">
        <v>5.4549802388990605</v>
      </c>
      <c r="AQ302" s="14">
        <v>744</v>
      </c>
      <c r="AR302" s="14">
        <v>301</v>
      </c>
    </row>
    <row r="303" spans="1:44" ht="9">
      <c r="A303" s="131" t="s">
        <v>383</v>
      </c>
      <c r="B303" s="70" t="s">
        <v>378</v>
      </c>
      <c r="C303" s="71">
        <v>614</v>
      </c>
      <c r="D303" s="72">
        <v>677.5624289042228</v>
      </c>
      <c r="E303" s="73">
        <v>4236.538461538462</v>
      </c>
      <c r="F303" s="74">
        <v>2617.8471903422906</v>
      </c>
      <c r="G303" s="75">
        <v>1.02</v>
      </c>
      <c r="H303" s="76">
        <v>1.06</v>
      </c>
      <c r="I303" s="76">
        <v>1.06</v>
      </c>
      <c r="J303" s="76">
        <v>1.09</v>
      </c>
      <c r="K303" s="76">
        <v>1.09</v>
      </c>
      <c r="L303" s="77">
        <v>1.1827062937062935</v>
      </c>
      <c r="M303" s="78">
        <v>11.6966</v>
      </c>
      <c r="N303" s="79">
        <v>57.00411954022989</v>
      </c>
      <c r="O303" s="80">
        <v>82.89851649300904</v>
      </c>
      <c r="P303" s="132">
        <v>35.06</v>
      </c>
      <c r="Q303" s="133">
        <v>11.2</v>
      </c>
      <c r="R303" s="133">
        <v>0.48</v>
      </c>
      <c r="S303" s="134">
        <v>46.74</v>
      </c>
      <c r="T303" s="78">
        <v>168.37636237537504</v>
      </c>
      <c r="U303" s="82">
        <v>4.802520318750001</v>
      </c>
      <c r="V303" s="82">
        <v>94.6</v>
      </c>
      <c r="W303" s="83">
        <v>8.446428571428571</v>
      </c>
      <c r="X303" s="82">
        <v>2.3</v>
      </c>
      <c r="Y303" s="82">
        <v>4.791666666666666</v>
      </c>
      <c r="Z303" s="80">
        <v>265.2763623753751</v>
      </c>
      <c r="AA303" s="75">
        <v>32.862691752399606</v>
      </c>
      <c r="AB303" s="76">
        <v>16.431345876199806</v>
      </c>
      <c r="AC303" s="84">
        <v>0.13145076700959846</v>
      </c>
      <c r="AD303" s="85">
        <v>4345034.166902731</v>
      </c>
      <c r="AE303" s="86">
        <v>2.4421107147654206</v>
      </c>
      <c r="AF303" s="87"/>
      <c r="AG303" s="88" t="s">
        <v>383</v>
      </c>
      <c r="AH303" s="60" t="s">
        <v>379</v>
      </c>
      <c r="AI303" s="61">
        <v>300</v>
      </c>
      <c r="AJ303" s="62">
        <v>300</v>
      </c>
      <c r="AL303" s="64" t="s">
        <v>383</v>
      </c>
      <c r="AM303" s="65" t="s">
        <v>378</v>
      </c>
      <c r="AN303" s="66">
        <v>265.2763623753751</v>
      </c>
      <c r="AO303" s="67">
        <v>4345034.166902731</v>
      </c>
      <c r="AP303" s="68">
        <v>2.4421107147654206</v>
      </c>
      <c r="AQ303" s="14">
        <v>614</v>
      </c>
      <c r="AR303" s="14">
        <v>302</v>
      </c>
    </row>
    <row r="304" spans="1:44" ht="9">
      <c r="A304" s="69" t="s">
        <v>384</v>
      </c>
      <c r="B304" s="70" t="s">
        <v>378</v>
      </c>
      <c r="C304" s="71">
        <v>521</v>
      </c>
      <c r="D304" s="72">
        <v>528.7581288601717</v>
      </c>
      <c r="E304" s="73">
        <v>5403.508771929824</v>
      </c>
      <c r="F304" s="74">
        <v>5492.070074900719</v>
      </c>
      <c r="G304" s="75">
        <v>1.02</v>
      </c>
      <c r="H304" s="76">
        <v>1.04</v>
      </c>
      <c r="I304" s="76">
        <v>1.06</v>
      </c>
      <c r="J304" s="76">
        <v>1.11</v>
      </c>
      <c r="K304" s="76">
        <v>1.1</v>
      </c>
      <c r="L304" s="77">
        <v>1.2165244755244755</v>
      </c>
      <c r="M304" s="78">
        <v>25.652480000000004</v>
      </c>
      <c r="N304" s="79">
        <v>87.77534054054055</v>
      </c>
      <c r="O304" s="80">
        <v>108.28678614028809</v>
      </c>
      <c r="P304" s="78">
        <v>114.61417145198614</v>
      </c>
      <c r="Q304" s="79">
        <v>61.0733179820475</v>
      </c>
      <c r="R304" s="79">
        <v>108.50240827096452</v>
      </c>
      <c r="S304" s="81">
        <v>284.18989770499815</v>
      </c>
      <c r="T304" s="78">
        <v>550.4368872148596</v>
      </c>
      <c r="U304" s="82">
        <v>4.802520318749999</v>
      </c>
      <c r="V304" s="82">
        <v>162.020499412219</v>
      </c>
      <c r="W304" s="83">
        <v>2.652885167625</v>
      </c>
      <c r="X304" s="82">
        <v>186.12276219990198</v>
      </c>
      <c r="Y304" s="82">
        <v>1.7153790885</v>
      </c>
      <c r="Z304" s="80">
        <v>898.5801488269806</v>
      </c>
      <c r="AA304" s="75">
        <v>136.95804762991025</v>
      </c>
      <c r="AB304" s="76">
        <v>68.47902381495513</v>
      </c>
      <c r="AC304" s="84">
        <v>0.547832190519641</v>
      </c>
      <c r="AD304" s="85">
        <v>4339184.990241499</v>
      </c>
      <c r="AE304" s="86">
        <v>8.283400231590218</v>
      </c>
      <c r="AF304" s="87"/>
      <c r="AG304" s="88" t="s">
        <v>384</v>
      </c>
      <c r="AH304" s="60" t="s">
        <v>379</v>
      </c>
      <c r="AI304" s="61">
        <v>301</v>
      </c>
      <c r="AJ304" s="62">
        <v>301</v>
      </c>
      <c r="AL304" s="64" t="s">
        <v>384</v>
      </c>
      <c r="AM304" s="65" t="s">
        <v>378</v>
      </c>
      <c r="AN304" s="66">
        <v>898.5801488269806</v>
      </c>
      <c r="AO304" s="67">
        <v>4339184.990241499</v>
      </c>
      <c r="AP304" s="68">
        <v>8.283400231590218</v>
      </c>
      <c r="AQ304" s="14">
        <v>521</v>
      </c>
      <c r="AR304" s="14">
        <v>303</v>
      </c>
    </row>
    <row r="305" spans="1:44" ht="9">
      <c r="A305" s="136" t="s">
        <v>385</v>
      </c>
      <c r="B305" s="70" t="s">
        <v>378</v>
      </c>
      <c r="C305" s="71">
        <v>444</v>
      </c>
      <c r="D305" s="72">
        <v>392.98065410302365</v>
      </c>
      <c r="E305" s="73">
        <v>3812.302839116719</v>
      </c>
      <c r="F305" s="74">
        <v>3805.2453756811005</v>
      </c>
      <c r="G305" s="75"/>
      <c r="H305" s="76"/>
      <c r="I305" s="76">
        <v>1.036506996478451</v>
      </c>
      <c r="J305" s="76"/>
      <c r="K305" s="76">
        <v>1.0535213396581549</v>
      </c>
      <c r="L305" s="77">
        <v>1.1109447478896555</v>
      </c>
      <c r="M305" s="78">
        <v>4.508271000000001</v>
      </c>
      <c r="N305" s="79">
        <v>15.483222000000001</v>
      </c>
      <c r="O305" s="80">
        <v>48.92168607026535</v>
      </c>
      <c r="P305" s="78">
        <v>0</v>
      </c>
      <c r="Q305" s="79">
        <v>91.74191205532784</v>
      </c>
      <c r="R305" s="79">
        <v>36.17454634483574</v>
      </c>
      <c r="S305" s="81">
        <v>127.91645840016358</v>
      </c>
      <c r="T305" s="78">
        <v>0</v>
      </c>
      <c r="U305" s="82" t="s">
        <v>49</v>
      </c>
      <c r="V305" s="82">
        <v>220.75352176066792</v>
      </c>
      <c r="W305" s="83">
        <v>2.40624505</v>
      </c>
      <c r="X305" s="82">
        <v>56.28395495320211</v>
      </c>
      <c r="Y305" s="82">
        <v>1.5558993999999997</v>
      </c>
      <c r="Z305" s="80">
        <v>277.03747671387003</v>
      </c>
      <c r="AA305" s="75">
        <v>52.95940360977941</v>
      </c>
      <c r="AB305" s="76">
        <v>26.479701804889704</v>
      </c>
      <c r="AC305" s="84">
        <v>0.21183761443911764</v>
      </c>
      <c r="AD305" s="85">
        <v>1465423.6450067346</v>
      </c>
      <c r="AE305" s="86">
        <v>7.5619764334455475</v>
      </c>
      <c r="AF305" s="87"/>
      <c r="AG305" s="137" t="s">
        <v>385</v>
      </c>
      <c r="AH305" s="60" t="s">
        <v>379</v>
      </c>
      <c r="AI305" s="6">
        <v>302</v>
      </c>
      <c r="AJ305" s="62">
        <v>302</v>
      </c>
      <c r="AL305" s="63" t="s">
        <v>386</v>
      </c>
      <c r="AM305" s="65" t="s">
        <v>378</v>
      </c>
      <c r="AN305" s="66">
        <v>277.03747671387003</v>
      </c>
      <c r="AO305" s="67">
        <v>1465423.6450067346</v>
      </c>
      <c r="AP305" s="68">
        <v>7.5619764334455475</v>
      </c>
      <c r="AQ305" s="14">
        <v>444</v>
      </c>
      <c r="AR305" s="14">
        <v>304</v>
      </c>
    </row>
    <row r="306" spans="1:44" ht="9">
      <c r="A306" s="69" t="s">
        <v>387</v>
      </c>
      <c r="B306" s="70" t="s">
        <v>378</v>
      </c>
      <c r="C306" s="71">
        <v>286</v>
      </c>
      <c r="D306" s="72">
        <v>301.508397203288</v>
      </c>
      <c r="E306" s="73">
        <v>3109.7214326321773</v>
      </c>
      <c r="F306" s="74">
        <v>2205.4776963371987</v>
      </c>
      <c r="G306" s="75"/>
      <c r="H306" s="76"/>
      <c r="I306" s="76">
        <v>1.0331765745250685</v>
      </c>
      <c r="J306" s="76"/>
      <c r="K306" s="76">
        <v>1.0496596080989984</v>
      </c>
      <c r="L306" s="77">
        <v>1.1052898464110115</v>
      </c>
      <c r="M306" s="78">
        <v>4.1705</v>
      </c>
      <c r="N306" s="79">
        <v>16.28290789473684</v>
      </c>
      <c r="O306" s="80">
        <v>31.663408469135163</v>
      </c>
      <c r="P306" s="78">
        <v>87.40754448804509</v>
      </c>
      <c r="Q306" s="79">
        <v>0</v>
      </c>
      <c r="R306" s="79">
        <v>15.26339320731952</v>
      </c>
      <c r="S306" s="81">
        <v>102.67093769536461</v>
      </c>
      <c r="T306" s="78">
        <v>380.74966749739775</v>
      </c>
      <c r="U306" s="82">
        <v>4.356027499999999</v>
      </c>
      <c r="V306" s="82">
        <v>0</v>
      </c>
      <c r="W306" s="83" t="s">
        <v>49</v>
      </c>
      <c r="X306" s="82">
        <v>23.748304333232515</v>
      </c>
      <c r="Y306" s="82">
        <v>1.5558993999999997</v>
      </c>
      <c r="Z306" s="80">
        <v>404.49797183063026</v>
      </c>
      <c r="AA306" s="75">
        <v>110.15957525200565</v>
      </c>
      <c r="AB306" s="76">
        <v>55.07978762600283</v>
      </c>
      <c r="AC306" s="84">
        <v>0.44063830100802265</v>
      </c>
      <c r="AD306" s="85">
        <v>1108804.282638497</v>
      </c>
      <c r="AE306" s="86">
        <v>14.592222564945073</v>
      </c>
      <c r="AF306" s="87"/>
      <c r="AG306" s="88" t="s">
        <v>387</v>
      </c>
      <c r="AH306" s="60" t="s">
        <v>379</v>
      </c>
      <c r="AI306" s="6">
        <v>303</v>
      </c>
      <c r="AJ306" s="62">
        <v>303</v>
      </c>
      <c r="AL306" s="64" t="s">
        <v>387</v>
      </c>
      <c r="AM306" s="65" t="s">
        <v>378</v>
      </c>
      <c r="AN306" s="66">
        <v>404.49797183063026</v>
      </c>
      <c r="AO306" s="67">
        <v>1108804.282638497</v>
      </c>
      <c r="AP306" s="68">
        <v>14.592222564945073</v>
      </c>
      <c r="AQ306" s="14">
        <v>286</v>
      </c>
      <c r="AR306" s="96">
        <v>305</v>
      </c>
    </row>
    <row r="307" spans="1:44" ht="9">
      <c r="A307" s="69" t="s">
        <v>388</v>
      </c>
      <c r="B307" s="70" t="s">
        <v>378</v>
      </c>
      <c r="C307" s="71">
        <v>276</v>
      </c>
      <c r="D307" s="72">
        <v>417.75</v>
      </c>
      <c r="E307" s="73">
        <v>4368.460388639761</v>
      </c>
      <c r="F307" s="74">
        <v>1361.392927933135</v>
      </c>
      <c r="G307" s="75"/>
      <c r="H307" s="76"/>
      <c r="I307" s="76">
        <v>1.0327319266921462</v>
      </c>
      <c r="J307" s="76"/>
      <c r="K307" s="76">
        <v>1.0493471196009965</v>
      </c>
      <c r="L307" s="77">
        <v>1.1054233956683661</v>
      </c>
      <c r="M307" s="78">
        <v>1.58661</v>
      </c>
      <c r="N307" s="79">
        <v>3.17322</v>
      </c>
      <c r="O307" s="80">
        <v>29.699577572587273</v>
      </c>
      <c r="P307" s="78">
        <v>0</v>
      </c>
      <c r="Q307" s="79">
        <v>0</v>
      </c>
      <c r="R307" s="79">
        <v>187.99832603447743</v>
      </c>
      <c r="S307" s="81">
        <v>187.99832603447743</v>
      </c>
      <c r="T307" s="78">
        <v>0</v>
      </c>
      <c r="U307" s="82" t="s">
        <v>49</v>
      </c>
      <c r="V307" s="82">
        <v>0</v>
      </c>
      <c r="W307" s="83" t="s">
        <v>49</v>
      </c>
      <c r="X307" s="82">
        <v>292.5064826780478</v>
      </c>
      <c r="Y307" s="82">
        <v>1.5558994</v>
      </c>
      <c r="Z307" s="80">
        <v>292.5064826780478</v>
      </c>
      <c r="AA307" s="75">
        <v>67.46095456358579</v>
      </c>
      <c r="AB307" s="76">
        <v>33.73047728179289</v>
      </c>
      <c r="AC307" s="84">
        <v>0.26984381825434317</v>
      </c>
      <c r="AD307" s="85">
        <v>1440943.674618439</v>
      </c>
      <c r="AE307" s="86">
        <v>8.119858890542776</v>
      </c>
      <c r="AF307" s="87"/>
      <c r="AG307" s="88" t="s">
        <v>388</v>
      </c>
      <c r="AH307" s="60" t="s">
        <v>379</v>
      </c>
      <c r="AI307" s="61">
        <v>304</v>
      </c>
      <c r="AJ307" s="62">
        <v>304</v>
      </c>
      <c r="AL307" s="64" t="s">
        <v>388</v>
      </c>
      <c r="AM307" s="65" t="s">
        <v>378</v>
      </c>
      <c r="AN307" s="66">
        <v>292.5064826780478</v>
      </c>
      <c r="AO307" s="67">
        <v>1440943.674618439</v>
      </c>
      <c r="AP307" s="68">
        <v>8.119858890542776</v>
      </c>
      <c r="AQ307" s="14">
        <v>276</v>
      </c>
      <c r="AR307" s="14">
        <v>306</v>
      </c>
    </row>
    <row r="308" spans="1:44" ht="9">
      <c r="A308" s="69" t="s">
        <v>389</v>
      </c>
      <c r="B308" s="70" t="s">
        <v>378</v>
      </c>
      <c r="C308" s="71">
        <v>107</v>
      </c>
      <c r="D308" s="72">
        <v>130.625</v>
      </c>
      <c r="E308" s="73">
        <v>4278.508771929824</v>
      </c>
      <c r="F308" s="74">
        <v>6905.975877192977</v>
      </c>
      <c r="G308" s="75"/>
      <c r="H308" s="76"/>
      <c r="I308" s="76">
        <v>1.0276310211159285</v>
      </c>
      <c r="J308" s="76"/>
      <c r="K308" s="76">
        <v>1.0410274371665755</v>
      </c>
      <c r="L308" s="77">
        <v>1.0862403413375095</v>
      </c>
      <c r="M308" s="78">
        <v>0</v>
      </c>
      <c r="N308" s="79">
        <v>0</v>
      </c>
      <c r="O308" s="80">
        <v>14.127378258529344</v>
      </c>
      <c r="P308" s="78">
        <v>1.2751893154250626</v>
      </c>
      <c r="Q308" s="79">
        <v>10.724342142724774</v>
      </c>
      <c r="R308" s="79">
        <v>0</v>
      </c>
      <c r="S308" s="81">
        <v>11.999531458149837</v>
      </c>
      <c r="T308" s="78">
        <v>5.554759725697746</v>
      </c>
      <c r="U308" s="82">
        <v>4.356027499999999</v>
      </c>
      <c r="V308" s="82">
        <v>25.805395195437878</v>
      </c>
      <c r="W308" s="83">
        <v>2.40624505</v>
      </c>
      <c r="X308" s="82">
        <v>0</v>
      </c>
      <c r="Y308" s="82" t="s">
        <v>49</v>
      </c>
      <c r="Z308" s="80">
        <v>31.360154921135624</v>
      </c>
      <c r="AA308" s="75">
        <v>21.115727669149706</v>
      </c>
      <c r="AB308" s="76">
        <v>10.557863834574853</v>
      </c>
      <c r="AC308" s="84">
        <v>0.08446291067659882</v>
      </c>
      <c r="AD308" s="85">
        <v>381387.18495891173</v>
      </c>
      <c r="AE308" s="86">
        <v>3.289062260916204</v>
      </c>
      <c r="AF308" s="87"/>
      <c r="AG308" s="88" t="s">
        <v>389</v>
      </c>
      <c r="AH308" s="60" t="s">
        <v>379</v>
      </c>
      <c r="AI308" s="61">
        <v>305</v>
      </c>
      <c r="AJ308" s="62">
        <v>305</v>
      </c>
      <c r="AL308" s="64" t="s">
        <v>389</v>
      </c>
      <c r="AM308" s="65" t="s">
        <v>378</v>
      </c>
      <c r="AN308" s="66">
        <v>31.360154921135624</v>
      </c>
      <c r="AO308" s="67">
        <v>381387.18495891173</v>
      </c>
      <c r="AP308" s="68">
        <v>3.289062260916204</v>
      </c>
      <c r="AQ308" s="14">
        <v>107</v>
      </c>
      <c r="AR308" s="14">
        <v>307</v>
      </c>
    </row>
    <row r="309" spans="1:44" ht="9">
      <c r="A309" s="69" t="s">
        <v>199</v>
      </c>
      <c r="B309" s="70" t="s">
        <v>378</v>
      </c>
      <c r="C309" s="71">
        <v>96</v>
      </c>
      <c r="D309" s="72">
        <v>87.62290339293966</v>
      </c>
      <c r="E309" s="73">
        <v>4560.509554140127</v>
      </c>
      <c r="F309" s="74">
        <v>6358.241957590886</v>
      </c>
      <c r="G309" s="75"/>
      <c r="H309" s="76"/>
      <c r="I309" s="76">
        <v>1.0267954487119275</v>
      </c>
      <c r="J309" s="76"/>
      <c r="K309" s="76">
        <v>1.0400749771210875</v>
      </c>
      <c r="L309" s="77">
        <v>1.0848933855020024</v>
      </c>
      <c r="M309" s="78">
        <v>0</v>
      </c>
      <c r="N309" s="79">
        <v>0</v>
      </c>
      <c r="O309" s="80">
        <v>10.913455867249858</v>
      </c>
      <c r="P309" s="78">
        <v>5.118078541959681</v>
      </c>
      <c r="Q309" s="79">
        <v>4.509595870860031</v>
      </c>
      <c r="R309" s="79">
        <v>0</v>
      </c>
      <c r="S309" s="81">
        <v>9.627674412819712</v>
      </c>
      <c r="T309" s="78">
        <v>22.29449087593627</v>
      </c>
      <c r="U309" s="82">
        <v>4.356027499999999</v>
      </c>
      <c r="V309" s="82">
        <v>10.851192741757389</v>
      </c>
      <c r="W309" s="83">
        <v>2.40624505</v>
      </c>
      <c r="X309" s="82">
        <v>0</v>
      </c>
      <c r="Y309" s="82" t="s">
        <v>49</v>
      </c>
      <c r="Z309" s="80">
        <v>33.145683617693656</v>
      </c>
      <c r="AA309" s="75">
        <v>28.881524476727655</v>
      </c>
      <c r="AB309" s="76">
        <v>14.44076223836383</v>
      </c>
      <c r="AC309" s="84">
        <v>0.11552609790691064</v>
      </c>
      <c r="AD309" s="85">
        <v>254328.2851365748</v>
      </c>
      <c r="AE309" s="86">
        <v>5.213055024515949</v>
      </c>
      <c r="AF309" s="87"/>
      <c r="AG309" s="88" t="s">
        <v>199</v>
      </c>
      <c r="AH309" s="60" t="s">
        <v>379</v>
      </c>
      <c r="AI309" s="6">
        <v>306</v>
      </c>
      <c r="AJ309" s="62">
        <v>306</v>
      </c>
      <c r="AL309" s="64" t="s">
        <v>199</v>
      </c>
      <c r="AM309" s="65" t="s">
        <v>378</v>
      </c>
      <c r="AN309" s="66">
        <v>33.145683617693656</v>
      </c>
      <c r="AO309" s="67">
        <v>254328.2851365748</v>
      </c>
      <c r="AP309" s="68">
        <v>5.213055024515949</v>
      </c>
      <c r="AQ309" s="14">
        <v>96</v>
      </c>
      <c r="AR309" s="14">
        <v>308</v>
      </c>
    </row>
    <row r="310" spans="1:44" ht="9">
      <c r="A310" s="69" t="s">
        <v>390</v>
      </c>
      <c r="B310" s="70" t="s">
        <v>378</v>
      </c>
      <c r="C310" s="71">
        <v>87</v>
      </c>
      <c r="D310" s="72">
        <v>87.79870543095112</v>
      </c>
      <c r="E310" s="73">
        <v>3401.1194029850744</v>
      </c>
      <c r="F310" s="74">
        <v>4289.652060956898</v>
      </c>
      <c r="G310" s="75"/>
      <c r="H310" s="76"/>
      <c r="I310" s="76">
        <v>1.0262921598080432</v>
      </c>
      <c r="J310" s="76"/>
      <c r="K310" s="76">
        <v>1.0392106732817872</v>
      </c>
      <c r="L310" s="77">
        <v>1.0828106562556727</v>
      </c>
      <c r="M310" s="78">
        <v>0</v>
      </c>
      <c r="N310" s="79">
        <v>0</v>
      </c>
      <c r="O310" s="80">
        <v>9.561637297212348</v>
      </c>
      <c r="P310" s="78">
        <v>3.3324942021142654</v>
      </c>
      <c r="Q310" s="79">
        <v>4.777463688151012</v>
      </c>
      <c r="R310" s="79">
        <v>0</v>
      </c>
      <c r="S310" s="81">
        <v>8.109957890265278</v>
      </c>
      <c r="T310" s="78">
        <v>14.516436388000296</v>
      </c>
      <c r="U310" s="82">
        <v>4.356027499999999</v>
      </c>
      <c r="V310" s="82">
        <v>11.495748351168112</v>
      </c>
      <c r="W310" s="83">
        <v>2.4062450499999994</v>
      </c>
      <c r="X310" s="82">
        <v>0</v>
      </c>
      <c r="Y310" s="82" t="s">
        <v>49</v>
      </c>
      <c r="Z310" s="80">
        <v>26.012184739168408</v>
      </c>
      <c r="AA310" s="75">
        <v>23.809956418189817</v>
      </c>
      <c r="AB310" s="76">
        <v>11.904978209094908</v>
      </c>
      <c r="AC310" s="84">
        <v>0.09523982567275927</v>
      </c>
      <c r="AD310" s="85">
        <v>233076.19157354246</v>
      </c>
      <c r="AE310" s="86">
        <v>4.464151325548117</v>
      </c>
      <c r="AF310" s="87"/>
      <c r="AG310" s="88" t="s">
        <v>390</v>
      </c>
      <c r="AH310" s="60" t="s">
        <v>379</v>
      </c>
      <c r="AI310" s="6">
        <v>307</v>
      </c>
      <c r="AJ310" s="62">
        <v>307</v>
      </c>
      <c r="AL310" s="64" t="s">
        <v>390</v>
      </c>
      <c r="AM310" s="65" t="s">
        <v>378</v>
      </c>
      <c r="AN310" s="66">
        <v>26.012184739168408</v>
      </c>
      <c r="AO310" s="67">
        <v>233076.19157354246</v>
      </c>
      <c r="AP310" s="68">
        <v>4.464151325548117</v>
      </c>
      <c r="AQ310" s="14">
        <v>87</v>
      </c>
      <c r="AR310" s="14">
        <v>309</v>
      </c>
    </row>
    <row r="311" spans="1:44" ht="9">
      <c r="A311" s="69" t="s">
        <v>391</v>
      </c>
      <c r="B311" s="70" t="s">
        <v>378</v>
      </c>
      <c r="C311" s="71">
        <v>81</v>
      </c>
      <c r="D311" s="72">
        <v>74.56626583637535</v>
      </c>
      <c r="E311" s="73">
        <v>3767.6348547717844</v>
      </c>
      <c r="F311" s="74">
        <v>2502.4649896265473</v>
      </c>
      <c r="G311" s="75"/>
      <c r="H311" s="76"/>
      <c r="I311" s="76">
        <v>1.025576079262248</v>
      </c>
      <c r="J311" s="76"/>
      <c r="K311" s="76">
        <v>1.038583263578024</v>
      </c>
      <c r="L311" s="77">
        <v>1.0824825106437683</v>
      </c>
      <c r="M311" s="78">
        <v>0</v>
      </c>
      <c r="N311" s="79">
        <v>0</v>
      </c>
      <c r="O311" s="80">
        <v>6.388083216389162</v>
      </c>
      <c r="P311" s="78">
        <v>1.7056182187759064</v>
      </c>
      <c r="Q311" s="79">
        <v>3.9797758438104482</v>
      </c>
      <c r="R311" s="79">
        <v>0</v>
      </c>
      <c r="S311" s="81">
        <v>5.685394062586354</v>
      </c>
      <c r="T311" s="78">
        <v>7.429719865488863</v>
      </c>
      <c r="U311" s="82">
        <v>4.3560275</v>
      </c>
      <c r="V311" s="82">
        <v>9.576315924278463</v>
      </c>
      <c r="W311" s="83">
        <v>2.4062450499999994</v>
      </c>
      <c r="X311" s="82">
        <v>0</v>
      </c>
      <c r="Y311" s="82" t="s">
        <v>49</v>
      </c>
      <c r="Z311" s="80">
        <v>17.006035789767324</v>
      </c>
      <c r="AA311" s="75">
        <v>17.49071825909021</v>
      </c>
      <c r="AB311" s="76">
        <v>8.745359129545106</v>
      </c>
      <c r="AC311" s="84">
        <v>0.06996287303636085</v>
      </c>
      <c r="AD311" s="85">
        <v>185265.98116882378</v>
      </c>
      <c r="AE311" s="86">
        <v>3.6717017733051724</v>
      </c>
      <c r="AF311" s="87"/>
      <c r="AG311" s="88" t="s">
        <v>391</v>
      </c>
      <c r="AH311" s="60" t="s">
        <v>379</v>
      </c>
      <c r="AI311" s="61">
        <v>308</v>
      </c>
      <c r="AJ311" s="62">
        <v>308</v>
      </c>
      <c r="AL311" s="64" t="s">
        <v>391</v>
      </c>
      <c r="AM311" s="65" t="s">
        <v>378</v>
      </c>
      <c r="AN311" s="66">
        <v>17.006035789767324</v>
      </c>
      <c r="AO311" s="67">
        <v>185265.98116882378</v>
      </c>
      <c r="AP311" s="68">
        <v>3.6717017733051724</v>
      </c>
      <c r="AQ311" s="14">
        <v>81</v>
      </c>
      <c r="AR311" s="96">
        <v>310</v>
      </c>
    </row>
    <row r="312" spans="1:44" ht="9">
      <c r="A312" s="69" t="s">
        <v>392</v>
      </c>
      <c r="B312" s="70" t="s">
        <v>378</v>
      </c>
      <c r="C312" s="71">
        <v>81</v>
      </c>
      <c r="D312" s="72">
        <v>172.125</v>
      </c>
      <c r="E312" s="73">
        <v>3759.4594594594596</v>
      </c>
      <c r="F312" s="74">
        <v>4386.786078531353</v>
      </c>
      <c r="G312" s="75"/>
      <c r="H312" s="76"/>
      <c r="I312" s="76">
        <v>1.0239339042793856</v>
      </c>
      <c r="J312" s="76"/>
      <c r="K312" s="76">
        <v>1.038583263578024</v>
      </c>
      <c r="L312" s="77">
        <v>1.0880248512109287</v>
      </c>
      <c r="M312" s="78">
        <v>0</v>
      </c>
      <c r="N312" s="79">
        <v>0</v>
      </c>
      <c r="O312" s="80">
        <v>13.707866184732039</v>
      </c>
      <c r="P312" s="78">
        <v>3.873016160130639</v>
      </c>
      <c r="Q312" s="79">
        <v>8.503030933377723</v>
      </c>
      <c r="R312" s="79">
        <v>0</v>
      </c>
      <c r="S312" s="81">
        <v>12.376047093508362</v>
      </c>
      <c r="T312" s="78">
        <v>16.870964901473467</v>
      </c>
      <c r="U312" s="82">
        <v>4.3560275</v>
      </c>
      <c r="V312" s="82">
        <v>20.460376093437024</v>
      </c>
      <c r="W312" s="83">
        <v>2.40624505</v>
      </c>
      <c r="X312" s="82">
        <v>0</v>
      </c>
      <c r="Y312" s="82" t="s">
        <v>49</v>
      </c>
      <c r="Z312" s="80">
        <v>37.33134099491049</v>
      </c>
      <c r="AA312" s="75">
        <v>23.59709455480762</v>
      </c>
      <c r="AB312" s="76">
        <v>11.79854727740381</v>
      </c>
      <c r="AC312" s="84">
        <v>0.09438837821923048</v>
      </c>
      <c r="AD312" s="85">
        <v>384396.0644059778</v>
      </c>
      <c r="AE312" s="86">
        <v>3.884674631370128</v>
      </c>
      <c r="AF312" s="87"/>
      <c r="AG312" s="88" t="s">
        <v>392</v>
      </c>
      <c r="AH312" s="60" t="s">
        <v>379</v>
      </c>
      <c r="AI312" s="61">
        <v>309</v>
      </c>
      <c r="AJ312" s="62">
        <v>309</v>
      </c>
      <c r="AL312" s="64" t="s">
        <v>392</v>
      </c>
      <c r="AM312" s="65" t="s">
        <v>378</v>
      </c>
      <c r="AN312" s="66">
        <v>37.33134099491049</v>
      </c>
      <c r="AO312" s="67">
        <v>384396.0644059778</v>
      </c>
      <c r="AP312" s="68">
        <v>3.884674631370128</v>
      </c>
      <c r="AQ312" s="14">
        <v>81</v>
      </c>
      <c r="AR312" s="14">
        <v>311</v>
      </c>
    </row>
    <row r="313" spans="1:44" ht="9">
      <c r="A313" s="69" t="s">
        <v>393</v>
      </c>
      <c r="B313" s="70" t="s">
        <v>378</v>
      </c>
      <c r="C313" s="71">
        <v>79</v>
      </c>
      <c r="D313" s="72">
        <v>58.85312886489681</v>
      </c>
      <c r="E313" s="73">
        <v>4000</v>
      </c>
      <c r="F313" s="74">
        <v>5117.7419354838785</v>
      </c>
      <c r="G313" s="75"/>
      <c r="H313" s="76"/>
      <c r="I313" s="76">
        <v>1.0278083739293777</v>
      </c>
      <c r="J313" s="76"/>
      <c r="K313" s="76">
        <v>1.0383637521446605</v>
      </c>
      <c r="L313" s="77">
        <v>1.0739881536212397</v>
      </c>
      <c r="M313" s="78">
        <v>0.6164000000000001</v>
      </c>
      <c r="N313" s="79">
        <v>1.2328000000000001</v>
      </c>
      <c r="O313" s="80">
        <v>9.298391576344732</v>
      </c>
      <c r="P313" s="78">
        <v>0</v>
      </c>
      <c r="Q313" s="79">
        <v>0</v>
      </c>
      <c r="R313" s="79">
        <v>23.245978940861832</v>
      </c>
      <c r="S313" s="81">
        <v>23.245978940861832</v>
      </c>
      <c r="T313" s="78">
        <v>0</v>
      </c>
      <c r="U313" s="82" t="s">
        <v>49</v>
      </c>
      <c r="V313" s="82">
        <v>0</v>
      </c>
      <c r="W313" s="83" t="s">
        <v>49</v>
      </c>
      <c r="X313" s="82">
        <v>36.16840468649956</v>
      </c>
      <c r="Y313" s="82">
        <v>1.5558994</v>
      </c>
      <c r="Z313" s="80">
        <v>36.16840468649956</v>
      </c>
      <c r="AA313" s="75">
        <v>41.979059869663416</v>
      </c>
      <c r="AB313" s="76">
        <v>20.989529934831708</v>
      </c>
      <c r="AC313" s="84">
        <v>0.16791623947865367</v>
      </c>
      <c r="AD313" s="85">
        <v>135392.11612296992</v>
      </c>
      <c r="AE313" s="86">
        <v>10.685527554248312</v>
      </c>
      <c r="AF313" s="87"/>
      <c r="AG313" s="88" t="s">
        <v>393</v>
      </c>
      <c r="AH313" s="60" t="s">
        <v>379</v>
      </c>
      <c r="AI313" s="6">
        <v>310</v>
      </c>
      <c r="AJ313" s="62">
        <v>310</v>
      </c>
      <c r="AL313" s="64" t="s">
        <v>393</v>
      </c>
      <c r="AM313" s="65" t="s">
        <v>378</v>
      </c>
      <c r="AN313" s="66">
        <v>36.16840468649956</v>
      </c>
      <c r="AO313" s="67">
        <v>135392.11612296992</v>
      </c>
      <c r="AP313" s="68">
        <v>10.685527554248312</v>
      </c>
      <c r="AQ313" s="14">
        <v>79</v>
      </c>
      <c r="AR313" s="14">
        <v>312</v>
      </c>
    </row>
    <row r="314" spans="1:44" ht="9">
      <c r="A314" s="69" t="s">
        <v>394</v>
      </c>
      <c r="B314" s="70" t="s">
        <v>378</v>
      </c>
      <c r="C314" s="71">
        <v>53</v>
      </c>
      <c r="D314" s="72">
        <v>54.431</v>
      </c>
      <c r="E314" s="73">
        <v>3184.3971631205673</v>
      </c>
      <c r="F314" s="74">
        <v>3806.7375886524824</v>
      </c>
      <c r="G314" s="75"/>
      <c r="H314" s="76"/>
      <c r="I314" s="76">
        <v>1.0238217514813128</v>
      </c>
      <c r="J314" s="76"/>
      <c r="K314" s="76">
        <v>1.0348591630009876</v>
      </c>
      <c r="L314" s="77">
        <v>1.0742619918067042</v>
      </c>
      <c r="M314" s="78">
        <v>0</v>
      </c>
      <c r="N314" s="79">
        <v>0</v>
      </c>
      <c r="O314" s="80">
        <v>5.249022199565846</v>
      </c>
      <c r="P314" s="78">
        <v>1.6869774124715786</v>
      </c>
      <c r="Q314" s="79">
        <v>2.9846523451420235</v>
      </c>
      <c r="R314" s="79">
        <v>0</v>
      </c>
      <c r="S314" s="81">
        <v>4.671629757613602</v>
      </c>
      <c r="T314" s="78">
        <v>7.348520000605038</v>
      </c>
      <c r="U314" s="82">
        <v>4.3560275</v>
      </c>
      <c r="V314" s="82">
        <v>7.181804931468885</v>
      </c>
      <c r="W314" s="83">
        <v>2.40624505</v>
      </c>
      <c r="X314" s="82">
        <v>0</v>
      </c>
      <c r="Y314" s="82" t="s">
        <v>49</v>
      </c>
      <c r="Z314" s="80">
        <v>14.530324932073924</v>
      </c>
      <c r="AA314" s="75">
        <v>21.640420261673334</v>
      </c>
      <c r="AB314" s="76">
        <v>10.820210130836667</v>
      </c>
      <c r="AC314" s="84">
        <v>0.08656168104669333</v>
      </c>
      <c r="AD314" s="85">
        <v>129458.4496304937</v>
      </c>
      <c r="AE314" s="86">
        <v>4.489571742453907</v>
      </c>
      <c r="AF314" s="87"/>
      <c r="AG314" s="88" t="s">
        <v>394</v>
      </c>
      <c r="AH314" s="60" t="s">
        <v>379</v>
      </c>
      <c r="AI314" s="6">
        <v>311</v>
      </c>
      <c r="AJ314" s="62">
        <v>311</v>
      </c>
      <c r="AL314" s="64" t="s">
        <v>394</v>
      </c>
      <c r="AM314" s="65" t="s">
        <v>378</v>
      </c>
      <c r="AN314" s="66">
        <v>14.530324932073924</v>
      </c>
      <c r="AO314" s="67">
        <v>129458.4496304937</v>
      </c>
      <c r="AP314" s="68">
        <v>4.489571742453907</v>
      </c>
      <c r="AQ314" s="14">
        <v>53</v>
      </c>
      <c r="AR314" s="14">
        <v>313</v>
      </c>
    </row>
    <row r="315" spans="1:44" s="117" customFormat="1" ht="9">
      <c r="A315" s="97" t="s">
        <v>379</v>
      </c>
      <c r="B315" s="98"/>
      <c r="C315" s="99">
        <f>SUM(C299:C314)</f>
        <v>8062</v>
      </c>
      <c r="D315" s="124">
        <f>SUM(D299:D314)</f>
        <v>8953.884894099714</v>
      </c>
      <c r="E315" s="101"/>
      <c r="F315" s="124"/>
      <c r="G315" s="101"/>
      <c r="H315" s="99"/>
      <c r="I315" s="99"/>
      <c r="J315" s="99"/>
      <c r="K315" s="99"/>
      <c r="L315" s="124"/>
      <c r="M315" s="103">
        <f aca="true" t="shared" si="35" ref="M315:Z315">SUM(M299:M314)</f>
        <v>204.272426</v>
      </c>
      <c r="N315" s="107">
        <f t="shared" si="35"/>
        <v>838.531720156252</v>
      </c>
      <c r="O315" s="125">
        <f t="shared" si="35"/>
        <v>1212.0587302281806</v>
      </c>
      <c r="P315" s="103">
        <f t="shared" si="35"/>
        <v>811.8934151816774</v>
      </c>
      <c r="Q315" s="107">
        <f t="shared" si="35"/>
        <v>241.25037193439763</v>
      </c>
      <c r="R315" s="107">
        <f t="shared" si="35"/>
        <v>556.3616099970413</v>
      </c>
      <c r="S315" s="126">
        <f t="shared" si="35"/>
        <v>1609.505397113116</v>
      </c>
      <c r="T315" s="103">
        <f t="shared" si="35"/>
        <v>4050.902589460541</v>
      </c>
      <c r="U315" s="107">
        <f t="shared" si="35"/>
        <v>61.04994321387498</v>
      </c>
      <c r="V315" s="107">
        <f t="shared" si="35"/>
        <v>678.7944549675668</v>
      </c>
      <c r="W315" s="107">
        <f t="shared" si="35"/>
        <v>36.28066818730357</v>
      </c>
      <c r="X315" s="107">
        <f t="shared" si="35"/>
        <v>919.8258876575067</v>
      </c>
      <c r="Y315" s="107">
        <f t="shared" si="35"/>
        <v>16.243086250666664</v>
      </c>
      <c r="Z315" s="125">
        <f t="shared" si="35"/>
        <v>5649.522932085614</v>
      </c>
      <c r="AA315" s="108">
        <f>Z315*1000000/((C315+D315)/4)/1000/25</f>
        <v>53.12234272618613</v>
      </c>
      <c r="AB315" s="127">
        <f>Z315*1000000/((C315+D315)/2)/1000/25</f>
        <v>26.561171363093067</v>
      </c>
      <c r="AC315" s="113">
        <f>AA315/250</f>
        <v>0.21248937090474454</v>
      </c>
      <c r="AD315" s="111">
        <v>92499958.56301479</v>
      </c>
      <c r="AE315" s="112">
        <v>2.4430380380060064</v>
      </c>
      <c r="AF315" s="113"/>
      <c r="AG315" s="114" t="s">
        <v>379</v>
      </c>
      <c r="AH315" s="114" t="s">
        <v>379</v>
      </c>
      <c r="AI315" s="135">
        <v>312</v>
      </c>
      <c r="AJ315" s="116">
        <v>312</v>
      </c>
      <c r="AL315" s="118"/>
      <c r="AM315" s="119"/>
      <c r="AN315" s="120">
        <v>5649.522932085614</v>
      </c>
      <c r="AO315" s="121">
        <v>92499958.56301479</v>
      </c>
      <c r="AP315" s="122">
        <v>2.4430380380060064</v>
      </c>
      <c r="AQ315" s="123"/>
      <c r="AR315" s="123">
        <v>314</v>
      </c>
    </row>
    <row r="316" spans="1:44" ht="9">
      <c r="A316" s="69" t="s">
        <v>395</v>
      </c>
      <c r="B316" s="70" t="s">
        <v>396</v>
      </c>
      <c r="C316" s="71">
        <v>834</v>
      </c>
      <c r="D316" s="72">
        <v>1069.028817162174</v>
      </c>
      <c r="E316" s="73">
        <v>5865.790070278848</v>
      </c>
      <c r="F316" s="74">
        <v>6828.379078131125</v>
      </c>
      <c r="G316" s="75">
        <v>1.02</v>
      </c>
      <c r="H316" s="76">
        <v>1.04</v>
      </c>
      <c r="I316" s="76">
        <v>1.06</v>
      </c>
      <c r="J316" s="76">
        <v>1.11</v>
      </c>
      <c r="K316" s="76">
        <v>1.1</v>
      </c>
      <c r="L316" s="77">
        <v>1.2599294126672675</v>
      </c>
      <c r="M316" s="78">
        <v>14.694640000000003</v>
      </c>
      <c r="N316" s="79">
        <v>75.63115412587413</v>
      </c>
      <c r="O316" s="80">
        <v>184.5043854170786</v>
      </c>
      <c r="P316" s="78">
        <v>339.8390285962072</v>
      </c>
      <c r="Q316" s="79">
        <v>0</v>
      </c>
      <c r="R316" s="79">
        <v>0</v>
      </c>
      <c r="S316" s="81">
        <v>339.8390285962072</v>
      </c>
      <c r="T316" s="78">
        <v>1564.7814135483698</v>
      </c>
      <c r="U316" s="82">
        <v>4.604478243749999</v>
      </c>
      <c r="V316" s="82">
        <v>0</v>
      </c>
      <c r="W316" s="83" t="s">
        <v>49</v>
      </c>
      <c r="X316" s="82">
        <v>0</v>
      </c>
      <c r="Y316" s="82" t="s">
        <v>49</v>
      </c>
      <c r="Z316" s="80">
        <v>1564.7814135483698</v>
      </c>
      <c r="AA316" s="75">
        <v>131.5613425870699</v>
      </c>
      <c r="AB316" s="76">
        <v>65.78067129353494</v>
      </c>
      <c r="AC316" s="84">
        <v>0.5262453703482795</v>
      </c>
      <c r="AD316" s="85">
        <v>12184687.132914316</v>
      </c>
      <c r="AE316" s="86">
        <v>5.13687843267292</v>
      </c>
      <c r="AF316" s="87"/>
      <c r="AG316" s="88" t="s">
        <v>395</v>
      </c>
      <c r="AH316" s="60" t="s">
        <v>397</v>
      </c>
      <c r="AI316" s="61">
        <v>313</v>
      </c>
      <c r="AJ316" s="62">
        <v>313</v>
      </c>
      <c r="AL316" s="64" t="s">
        <v>395</v>
      </c>
      <c r="AM316" s="65" t="s">
        <v>396</v>
      </c>
      <c r="AN316" s="66">
        <v>1564.7814135483698</v>
      </c>
      <c r="AO316" s="67">
        <v>12184687.132914316</v>
      </c>
      <c r="AP316" s="68">
        <v>5.13687843267292</v>
      </c>
      <c r="AQ316" s="14">
        <v>834</v>
      </c>
      <c r="AR316" s="96">
        <v>315</v>
      </c>
    </row>
    <row r="317" spans="1:44" ht="9">
      <c r="A317" s="69" t="s">
        <v>398</v>
      </c>
      <c r="B317" s="70" t="s">
        <v>396</v>
      </c>
      <c r="C317" s="71">
        <v>559</v>
      </c>
      <c r="D317" s="72">
        <v>704.4129693356397</v>
      </c>
      <c r="E317" s="73">
        <v>6246.682750301568</v>
      </c>
      <c r="F317" s="74">
        <v>8459.817389712203</v>
      </c>
      <c r="G317" s="75">
        <v>1.02</v>
      </c>
      <c r="H317" s="76">
        <v>1.05</v>
      </c>
      <c r="I317" s="76">
        <v>1.06</v>
      </c>
      <c r="J317" s="76">
        <v>1.1</v>
      </c>
      <c r="K317" s="76">
        <v>1.1</v>
      </c>
      <c r="L317" s="77">
        <v>1.2578040209945764</v>
      </c>
      <c r="M317" s="78">
        <v>20.338479999999997</v>
      </c>
      <c r="N317" s="79">
        <v>85.7963380794702</v>
      </c>
      <c r="O317" s="80">
        <v>168.37854016515217</v>
      </c>
      <c r="P317" s="78">
        <v>316.09818688133697</v>
      </c>
      <c r="Q317" s="79">
        <v>0</v>
      </c>
      <c r="R317" s="79">
        <v>62.29631555639785</v>
      </c>
      <c r="S317" s="81">
        <v>378.39450243773484</v>
      </c>
      <c r="T317" s="78">
        <v>1455.4672243839377</v>
      </c>
      <c r="U317" s="82">
        <v>4.60447824375</v>
      </c>
      <c r="V317" s="82">
        <v>0</v>
      </c>
      <c r="W317" s="83" t="s">
        <v>49</v>
      </c>
      <c r="X317" s="82">
        <v>102.4551249549682</v>
      </c>
      <c r="Y317" s="82">
        <v>1.6446418064999997</v>
      </c>
      <c r="Z317" s="80">
        <v>1557.9223493389059</v>
      </c>
      <c r="AA317" s="75">
        <v>197.29698993457478</v>
      </c>
      <c r="AB317" s="76">
        <v>98.64849496728739</v>
      </c>
      <c r="AC317" s="84">
        <v>0.7891879597382991</v>
      </c>
      <c r="AD317" s="85">
        <v>7557093.475593658</v>
      </c>
      <c r="AE317" s="86">
        <v>8.246145713932808</v>
      </c>
      <c r="AF317" s="87"/>
      <c r="AG317" s="88" t="s">
        <v>398</v>
      </c>
      <c r="AH317" s="60" t="s">
        <v>397</v>
      </c>
      <c r="AI317" s="6">
        <v>314</v>
      </c>
      <c r="AJ317" s="62">
        <v>314</v>
      </c>
      <c r="AL317" s="64" t="s">
        <v>398</v>
      </c>
      <c r="AM317" s="65" t="s">
        <v>396</v>
      </c>
      <c r="AN317" s="66">
        <v>1557.9223493389059</v>
      </c>
      <c r="AO317" s="67">
        <v>7557093.475593658</v>
      </c>
      <c r="AP317" s="68">
        <v>8.246145713932808</v>
      </c>
      <c r="AQ317" s="14">
        <v>559</v>
      </c>
      <c r="AR317" s="14">
        <v>316</v>
      </c>
    </row>
    <row r="318" spans="1:44" ht="9">
      <c r="A318" s="69" t="s">
        <v>399</v>
      </c>
      <c r="B318" s="70" t="s">
        <v>396</v>
      </c>
      <c r="C318" s="71">
        <v>90</v>
      </c>
      <c r="D318" s="72">
        <v>70.94960017407388</v>
      </c>
      <c r="E318" s="73">
        <v>4655.011655011655</v>
      </c>
      <c r="F318" s="74">
        <v>6587.07929256279</v>
      </c>
      <c r="G318" s="75"/>
      <c r="H318" s="76"/>
      <c r="I318" s="76">
        <v>1.0284695927701795</v>
      </c>
      <c r="J318" s="76"/>
      <c r="K318" s="76">
        <v>1.0395083289054998</v>
      </c>
      <c r="L318" s="77">
        <v>1.0767640633622058</v>
      </c>
      <c r="M318" s="78">
        <v>0</v>
      </c>
      <c r="N318" s="79">
        <v>0</v>
      </c>
      <c r="O318" s="80">
        <v>9.912400331081693</v>
      </c>
      <c r="P318" s="78">
        <v>2.6638767562634835</v>
      </c>
      <c r="Q318" s="79">
        <v>6.08416296183635</v>
      </c>
      <c r="R318" s="79">
        <v>0</v>
      </c>
      <c r="S318" s="81">
        <v>8.748039718099834</v>
      </c>
      <c r="T318" s="78">
        <v>11.12540822516692</v>
      </c>
      <c r="U318" s="82">
        <v>4.176397499999999</v>
      </c>
      <c r="V318" s="82">
        <v>14.036276205763105</v>
      </c>
      <c r="W318" s="83">
        <v>2.3070184499999997</v>
      </c>
      <c r="X318" s="82">
        <v>0</v>
      </c>
      <c r="Y318" s="82" t="s">
        <v>49</v>
      </c>
      <c r="Z318" s="80">
        <v>25.161684430930023</v>
      </c>
      <c r="AA318" s="75">
        <v>25.013230878452966</v>
      </c>
      <c r="AB318" s="76">
        <v>12.506615439226483</v>
      </c>
      <c r="AC318" s="84">
        <v>0.10005292351381186</v>
      </c>
      <c r="AD318" s="85">
        <v>180745.3078890206</v>
      </c>
      <c r="AE318" s="86">
        <v>5.568428796255014</v>
      </c>
      <c r="AF318" s="87"/>
      <c r="AG318" s="88" t="s">
        <v>399</v>
      </c>
      <c r="AH318" s="60" t="s">
        <v>397</v>
      </c>
      <c r="AI318" s="6">
        <v>315</v>
      </c>
      <c r="AJ318" s="62">
        <v>315</v>
      </c>
      <c r="AL318" s="64" t="s">
        <v>399</v>
      </c>
      <c r="AM318" s="65" t="s">
        <v>396</v>
      </c>
      <c r="AN318" s="66">
        <v>25.161684430930023</v>
      </c>
      <c r="AO318" s="67">
        <v>180745.3078890206</v>
      </c>
      <c r="AP318" s="68">
        <v>5.568428796255014</v>
      </c>
      <c r="AQ318" s="14">
        <v>90</v>
      </c>
      <c r="AR318" s="14">
        <v>317</v>
      </c>
    </row>
    <row r="319" spans="1:44" s="117" customFormat="1" ht="9">
      <c r="A319" s="97" t="s">
        <v>397</v>
      </c>
      <c r="B319" s="98"/>
      <c r="C319" s="99">
        <f>SUM(C316:C318)</f>
        <v>1483</v>
      </c>
      <c r="D319" s="124">
        <f>SUM(D316:D318)</f>
        <v>1844.3913866718874</v>
      </c>
      <c r="E319" s="101"/>
      <c r="F319" s="124"/>
      <c r="G319" s="101"/>
      <c r="H319" s="99"/>
      <c r="I319" s="99"/>
      <c r="J319" s="99"/>
      <c r="K319" s="99"/>
      <c r="L319" s="124"/>
      <c r="M319" s="103">
        <f aca="true" t="shared" si="36" ref="M319:Z319">SUM(M316:M318)</f>
        <v>35.03312</v>
      </c>
      <c r="N319" s="107">
        <f t="shared" si="36"/>
        <v>161.42749220534432</v>
      </c>
      <c r="O319" s="125">
        <f t="shared" si="36"/>
        <v>362.79532591331247</v>
      </c>
      <c r="P319" s="103">
        <f t="shared" si="36"/>
        <v>658.6010922338077</v>
      </c>
      <c r="Q319" s="107">
        <f t="shared" si="36"/>
        <v>6.08416296183635</v>
      </c>
      <c r="R319" s="107">
        <f t="shared" si="36"/>
        <v>62.29631555639785</v>
      </c>
      <c r="S319" s="126">
        <f t="shared" si="36"/>
        <v>726.9815707520418</v>
      </c>
      <c r="T319" s="103">
        <f t="shared" si="36"/>
        <v>3031.3740461574744</v>
      </c>
      <c r="U319" s="107">
        <f t="shared" si="36"/>
        <v>13.3853539875</v>
      </c>
      <c r="V319" s="107">
        <f t="shared" si="36"/>
        <v>14.036276205763105</v>
      </c>
      <c r="W319" s="107">
        <f t="shared" si="36"/>
        <v>2.3070184499999997</v>
      </c>
      <c r="X319" s="107">
        <f t="shared" si="36"/>
        <v>102.4551249549682</v>
      </c>
      <c r="Y319" s="107">
        <f t="shared" si="36"/>
        <v>1.6446418064999997</v>
      </c>
      <c r="Z319" s="125">
        <f t="shared" si="36"/>
        <v>3147.865447318206</v>
      </c>
      <c r="AA319" s="108">
        <f>Z319*1000000/((C319+D319)/4)/1000/25</f>
        <v>151.36736651671163</v>
      </c>
      <c r="AB319" s="127">
        <f>Z319*1000000/((C319+D319)/2)/1000/25</f>
        <v>75.68368325835581</v>
      </c>
      <c r="AC319" s="113">
        <f>AA319/250</f>
        <v>0.6054694660668465</v>
      </c>
      <c r="AD319" s="111">
        <v>19922525.916396998</v>
      </c>
      <c r="AE319" s="112">
        <v>6.320213532215597</v>
      </c>
      <c r="AF319" s="113"/>
      <c r="AG319" s="114" t="s">
        <v>397</v>
      </c>
      <c r="AH319" s="114" t="s">
        <v>397</v>
      </c>
      <c r="AI319" s="135">
        <v>316</v>
      </c>
      <c r="AJ319" s="116">
        <v>316</v>
      </c>
      <c r="AL319" s="118"/>
      <c r="AM319" s="119"/>
      <c r="AN319" s="120">
        <v>3147.865447318206</v>
      </c>
      <c r="AO319" s="121">
        <v>19922525.916396998</v>
      </c>
      <c r="AP319" s="122">
        <v>6.320213532215597</v>
      </c>
      <c r="AQ319" s="123"/>
      <c r="AR319" s="123">
        <v>318</v>
      </c>
    </row>
    <row r="320" spans="1:44" ht="9">
      <c r="A320" s="69" t="s">
        <v>400</v>
      </c>
      <c r="B320" s="70" t="s">
        <v>401</v>
      </c>
      <c r="C320" s="71">
        <v>1685</v>
      </c>
      <c r="D320" s="72">
        <v>2513.0449775354828</v>
      </c>
      <c r="E320" s="73">
        <v>5487.495775599865</v>
      </c>
      <c r="F320" s="74">
        <v>6993.726129340357</v>
      </c>
      <c r="G320" s="75">
        <v>1.05</v>
      </c>
      <c r="H320" s="76">
        <v>1.24</v>
      </c>
      <c r="I320" s="76">
        <v>1.28</v>
      </c>
      <c r="J320" s="76">
        <v>1.38</v>
      </c>
      <c r="K320" s="76">
        <v>1.37</v>
      </c>
      <c r="L320" s="77">
        <v>1.747558528428094</v>
      </c>
      <c r="M320" s="78">
        <v>81.37767000000001</v>
      </c>
      <c r="N320" s="79">
        <v>267.40904844444447</v>
      </c>
      <c r="O320" s="80">
        <v>495.59212926181175</v>
      </c>
      <c r="P320" s="78">
        <v>336.73785990352803</v>
      </c>
      <c r="Q320" s="79">
        <v>111.0383852793932</v>
      </c>
      <c r="R320" s="79">
        <v>323.8652065368389</v>
      </c>
      <c r="S320" s="81">
        <v>771.6414517197602</v>
      </c>
      <c r="T320" s="78">
        <v>1877.0682297970593</v>
      </c>
      <c r="U320" s="82">
        <v>5.5742714238749995</v>
      </c>
      <c r="V320" s="82">
        <v>282.56939360019976</v>
      </c>
      <c r="W320" s="83">
        <v>2.5447901902499996</v>
      </c>
      <c r="X320" s="82">
        <v>532.9149886322516</v>
      </c>
      <c r="Y320" s="82">
        <v>1.6454839169999997</v>
      </c>
      <c r="Z320" s="80">
        <v>2692.552612029511</v>
      </c>
      <c r="AA320" s="75">
        <v>102.62120111386551</v>
      </c>
      <c r="AB320" s="76">
        <v>51.31060055693275</v>
      </c>
      <c r="AC320" s="84">
        <v>0.410484804455462</v>
      </c>
      <c r="AD320" s="85">
        <v>101563090.13588516</v>
      </c>
      <c r="AE320" s="86">
        <v>1.060445328485788</v>
      </c>
      <c r="AF320" s="87"/>
      <c r="AG320" s="88" t="s">
        <v>400</v>
      </c>
      <c r="AH320" s="60" t="s">
        <v>402</v>
      </c>
      <c r="AI320" s="61">
        <v>317</v>
      </c>
      <c r="AJ320" s="62">
        <v>317</v>
      </c>
      <c r="AL320" s="64" t="s">
        <v>400</v>
      </c>
      <c r="AM320" s="65" t="s">
        <v>401</v>
      </c>
      <c r="AN320" s="66">
        <v>2692.552612029511</v>
      </c>
      <c r="AO320" s="67">
        <v>101563090.13588516</v>
      </c>
      <c r="AP320" s="68">
        <v>1.060445328485788</v>
      </c>
      <c r="AQ320" s="14">
        <v>1685</v>
      </c>
      <c r="AR320" s="14">
        <v>319</v>
      </c>
    </row>
    <row r="321" spans="1:44" ht="9">
      <c r="A321" s="69" t="s">
        <v>403</v>
      </c>
      <c r="B321" s="70" t="s">
        <v>401</v>
      </c>
      <c r="C321" s="71">
        <v>239</v>
      </c>
      <c r="D321" s="72">
        <v>303.28510992722</v>
      </c>
      <c r="E321" s="73">
        <v>4269.791666666667</v>
      </c>
      <c r="F321" s="74">
        <v>9388.095056324615</v>
      </c>
      <c r="G321" s="75">
        <v>1.02</v>
      </c>
      <c r="H321" s="76">
        <v>1.05</v>
      </c>
      <c r="I321" s="76">
        <v>1.05</v>
      </c>
      <c r="J321" s="76">
        <v>1.1</v>
      </c>
      <c r="K321" s="76">
        <v>1.11</v>
      </c>
      <c r="L321" s="77">
        <v>1.2153006993007</v>
      </c>
      <c r="M321" s="78">
        <v>8.8987</v>
      </c>
      <c r="N321" s="79">
        <v>24.413646153846155</v>
      </c>
      <c r="O321" s="80">
        <v>61.518825752633724</v>
      </c>
      <c r="P321" s="78">
        <v>20.5438663047493</v>
      </c>
      <c r="Q321" s="79">
        <v>20.49445700604167</v>
      </c>
      <c r="R321" s="79">
        <v>74.66655206014102</v>
      </c>
      <c r="S321" s="81">
        <v>115.70487537093199</v>
      </c>
      <c r="T321" s="78">
        <v>81.94131650278881</v>
      </c>
      <c r="U321" s="82">
        <v>3.9886024999999994</v>
      </c>
      <c r="V321" s="82">
        <v>45.15505899867985</v>
      </c>
      <c r="W321" s="83">
        <v>2.20328155</v>
      </c>
      <c r="X321" s="82">
        <v>106.37455459117338</v>
      </c>
      <c r="Y321" s="82">
        <v>1.4246614</v>
      </c>
      <c r="Z321" s="80">
        <v>233.47093009264205</v>
      </c>
      <c r="AA321" s="75">
        <v>68.88507195013372</v>
      </c>
      <c r="AB321" s="76">
        <v>34.44253597506686</v>
      </c>
      <c r="AC321" s="84">
        <v>0.2755402878005349</v>
      </c>
      <c r="AD321" s="85">
        <v>1927998.704466178</v>
      </c>
      <c r="AE321" s="86">
        <v>4.843798484963924</v>
      </c>
      <c r="AF321" s="87"/>
      <c r="AG321" s="88" t="s">
        <v>403</v>
      </c>
      <c r="AH321" s="60" t="s">
        <v>402</v>
      </c>
      <c r="AI321" s="6">
        <v>318</v>
      </c>
      <c r="AJ321" s="62">
        <v>318</v>
      </c>
      <c r="AL321" s="64" t="s">
        <v>403</v>
      </c>
      <c r="AM321" s="65" t="s">
        <v>401</v>
      </c>
      <c r="AN321" s="66">
        <v>233.47093009264205</v>
      </c>
      <c r="AO321" s="67">
        <v>1927998.704466178</v>
      </c>
      <c r="AP321" s="68">
        <v>4.843798484963924</v>
      </c>
      <c r="AQ321" s="14">
        <v>239</v>
      </c>
      <c r="AR321" s="96">
        <v>320</v>
      </c>
    </row>
    <row r="322" spans="1:44" ht="9">
      <c r="A322" s="69" t="s">
        <v>404</v>
      </c>
      <c r="B322" s="70" t="s">
        <v>401</v>
      </c>
      <c r="C322" s="71">
        <v>214</v>
      </c>
      <c r="D322" s="72">
        <v>311.4722844593594</v>
      </c>
      <c r="E322" s="73">
        <v>4510.083036773428</v>
      </c>
      <c r="F322" s="74">
        <v>6916.268682502734</v>
      </c>
      <c r="G322" s="75">
        <v>1.02</v>
      </c>
      <c r="H322" s="76">
        <v>1.06</v>
      </c>
      <c r="I322" s="76">
        <v>1.06</v>
      </c>
      <c r="J322" s="76">
        <v>1.11</v>
      </c>
      <c r="K322" s="76">
        <v>1.11</v>
      </c>
      <c r="L322" s="77">
        <v>1.227419580419581</v>
      </c>
      <c r="M322" s="78">
        <v>1.8483</v>
      </c>
      <c r="N322" s="79">
        <v>7.3932</v>
      </c>
      <c r="O322" s="80">
        <v>38.72965584579622</v>
      </c>
      <c r="P322" s="78">
        <v>0</v>
      </c>
      <c r="Q322" s="79">
        <v>49.96125604107713</v>
      </c>
      <c r="R322" s="79">
        <v>0</v>
      </c>
      <c r="S322" s="81">
        <v>49.96125604107713</v>
      </c>
      <c r="T322" s="78">
        <v>0</v>
      </c>
      <c r="U322" s="82" t="s">
        <v>49</v>
      </c>
      <c r="V322" s="82">
        <v>110.07871365013126</v>
      </c>
      <c r="W322" s="83">
        <v>2.20328155</v>
      </c>
      <c r="X322" s="82">
        <v>0</v>
      </c>
      <c r="Y322" s="82" t="s">
        <v>49</v>
      </c>
      <c r="Z322" s="80">
        <v>110.07871365013126</v>
      </c>
      <c r="AA322" s="75">
        <v>33.51764632485233</v>
      </c>
      <c r="AB322" s="76">
        <v>16.758823162426165</v>
      </c>
      <c r="AC322" s="84">
        <v>0.13407058529940932</v>
      </c>
      <c r="AD322" s="85">
        <v>2112262.5993425967</v>
      </c>
      <c r="AE322" s="86">
        <v>2.0845649340075663</v>
      </c>
      <c r="AF322" s="87"/>
      <c r="AG322" s="88" t="s">
        <v>404</v>
      </c>
      <c r="AH322" s="60" t="s">
        <v>402</v>
      </c>
      <c r="AI322" s="6">
        <v>319</v>
      </c>
      <c r="AJ322" s="62">
        <v>319</v>
      </c>
      <c r="AL322" s="64" t="s">
        <v>404</v>
      </c>
      <c r="AM322" s="65" t="s">
        <v>401</v>
      </c>
      <c r="AN322" s="66">
        <v>110.07871365013126</v>
      </c>
      <c r="AO322" s="67">
        <v>2112262.5993425967</v>
      </c>
      <c r="AP322" s="68">
        <v>2.0845649340075663</v>
      </c>
      <c r="AQ322" s="14">
        <v>214</v>
      </c>
      <c r="AR322" s="14">
        <v>321</v>
      </c>
    </row>
    <row r="323" spans="1:44" ht="9">
      <c r="A323" s="69" t="s">
        <v>405</v>
      </c>
      <c r="B323" s="70" t="s">
        <v>401</v>
      </c>
      <c r="C323" s="71">
        <v>101</v>
      </c>
      <c r="D323" s="72">
        <v>145.85455596062323</v>
      </c>
      <c r="E323" s="73">
        <v>3893.569844789357</v>
      </c>
      <c r="F323" s="74">
        <v>5813.362916314247</v>
      </c>
      <c r="G323" s="75"/>
      <c r="H323" s="76"/>
      <c r="I323" s="76">
        <v>1.0259049286812179</v>
      </c>
      <c r="J323" s="76"/>
      <c r="K323" s="76">
        <v>1.0405207581378662</v>
      </c>
      <c r="L323" s="77">
        <v>1.0898491825540542</v>
      </c>
      <c r="M323" s="78">
        <v>1.865</v>
      </c>
      <c r="N323" s="79">
        <v>3.73</v>
      </c>
      <c r="O323" s="80">
        <v>16.97561454815551</v>
      </c>
      <c r="P323" s="78">
        <v>0</v>
      </c>
      <c r="Q323" s="79">
        <v>0</v>
      </c>
      <c r="R323" s="79">
        <v>30.216593895716805</v>
      </c>
      <c r="S323" s="81">
        <v>30.216593895716805</v>
      </c>
      <c r="T323" s="78">
        <v>0</v>
      </c>
      <c r="U323" s="82" t="s">
        <v>49</v>
      </c>
      <c r="V323" s="82">
        <v>0</v>
      </c>
      <c r="W323" s="83" t="s">
        <v>49</v>
      </c>
      <c r="X323" s="82">
        <v>43.048414962703355</v>
      </c>
      <c r="Y323" s="82">
        <v>1.4246614</v>
      </c>
      <c r="Z323" s="80">
        <v>43.048414962703355</v>
      </c>
      <c r="AA323" s="75">
        <v>27.90204283339712</v>
      </c>
      <c r="AB323" s="76">
        <v>13.95102141669856</v>
      </c>
      <c r="AC323" s="84">
        <v>0.11160817133358848</v>
      </c>
      <c r="AD323" s="85">
        <v>341801.17229747673</v>
      </c>
      <c r="AE323" s="86">
        <v>5.037831166387858</v>
      </c>
      <c r="AF323" s="87"/>
      <c r="AG323" s="88" t="s">
        <v>405</v>
      </c>
      <c r="AH323" s="60" t="s">
        <v>402</v>
      </c>
      <c r="AI323" s="61">
        <v>320</v>
      </c>
      <c r="AJ323" s="62">
        <v>320</v>
      </c>
      <c r="AL323" s="64" t="s">
        <v>405</v>
      </c>
      <c r="AM323" s="65" t="s">
        <v>401</v>
      </c>
      <c r="AN323" s="66">
        <v>43.048414962703355</v>
      </c>
      <c r="AO323" s="67">
        <v>341801.17229747673</v>
      </c>
      <c r="AP323" s="68">
        <v>5.037831166387858</v>
      </c>
      <c r="AQ323" s="14">
        <v>101</v>
      </c>
      <c r="AR323" s="14">
        <v>322</v>
      </c>
    </row>
    <row r="324" spans="1:44" ht="9">
      <c r="A324" s="69" t="s">
        <v>406</v>
      </c>
      <c r="B324" s="70" t="s">
        <v>401</v>
      </c>
      <c r="C324" s="71">
        <v>70</v>
      </c>
      <c r="D324" s="72">
        <v>130.52020966173134</v>
      </c>
      <c r="E324" s="73">
        <v>3982.3529411764707</v>
      </c>
      <c r="F324" s="74">
        <v>7972.794117647107</v>
      </c>
      <c r="G324" s="75"/>
      <c r="H324" s="76"/>
      <c r="I324" s="76">
        <v>1.0245660673733326</v>
      </c>
      <c r="J324" s="76"/>
      <c r="K324" s="76">
        <v>1.0373017882251934</v>
      </c>
      <c r="L324" s="77">
        <v>1.0793148597605349</v>
      </c>
      <c r="M324" s="78">
        <v>5.0158</v>
      </c>
      <c r="N324" s="79">
        <v>19.8632</v>
      </c>
      <c r="O324" s="80">
        <v>34.922645345277104</v>
      </c>
      <c r="P324" s="78">
        <v>0</v>
      </c>
      <c r="Q324" s="79">
        <v>30.768202221112162</v>
      </c>
      <c r="R324" s="79">
        <v>0.6259042723689361</v>
      </c>
      <c r="S324" s="81">
        <v>31.394106493481097</v>
      </c>
      <c r="T324" s="78">
        <v>0</v>
      </c>
      <c r="U324" s="82" t="s">
        <v>49</v>
      </c>
      <c r="V324" s="82">
        <v>67.79101228044544</v>
      </c>
      <c r="W324" s="83">
        <v>2.20328155</v>
      </c>
      <c r="X324" s="82">
        <v>0.8917016569391096</v>
      </c>
      <c r="Y324" s="82">
        <v>1.4246613999999997</v>
      </c>
      <c r="Z324" s="80">
        <v>68.68271393738455</v>
      </c>
      <c r="AA324" s="75">
        <v>54.80362427567713</v>
      </c>
      <c r="AB324" s="76">
        <v>27.401812137838565</v>
      </c>
      <c r="AC324" s="84">
        <v>0.21921449710270852</v>
      </c>
      <c r="AD324" s="85">
        <v>236470.91971493638</v>
      </c>
      <c r="AE324" s="86">
        <v>11.617955225983973</v>
      </c>
      <c r="AF324" s="87"/>
      <c r="AG324" s="88" t="s">
        <v>406</v>
      </c>
      <c r="AH324" s="60" t="s">
        <v>402</v>
      </c>
      <c r="AI324" s="61">
        <v>321</v>
      </c>
      <c r="AJ324" s="62">
        <v>321</v>
      </c>
      <c r="AL324" s="64" t="s">
        <v>406</v>
      </c>
      <c r="AM324" s="65" t="s">
        <v>401</v>
      </c>
      <c r="AN324" s="66">
        <v>68.68271393738455</v>
      </c>
      <c r="AO324" s="67">
        <v>236470.91971493638</v>
      </c>
      <c r="AP324" s="68">
        <v>11.617955225983973</v>
      </c>
      <c r="AQ324" s="14">
        <v>70</v>
      </c>
      <c r="AR324" s="14">
        <v>323</v>
      </c>
    </row>
    <row r="325" spans="1:44" ht="9">
      <c r="A325" s="69" t="s">
        <v>407</v>
      </c>
      <c r="B325" s="70" t="s">
        <v>401</v>
      </c>
      <c r="C325" s="71">
        <v>63</v>
      </c>
      <c r="D325" s="72">
        <v>74.17663160818677</v>
      </c>
      <c r="E325" s="73">
        <v>2680.781758957655</v>
      </c>
      <c r="F325" s="74">
        <v>3965.920195439743</v>
      </c>
      <c r="G325" s="75"/>
      <c r="H325" s="76"/>
      <c r="I325" s="76">
        <v>1.0240439991113948</v>
      </c>
      <c r="J325" s="76"/>
      <c r="K325" s="76">
        <v>1.0363767228977177</v>
      </c>
      <c r="L325" s="77">
        <v>1.0774012493949</v>
      </c>
      <c r="M325" s="78">
        <v>3.6367000000000003</v>
      </c>
      <c r="N325" s="79">
        <v>7.2734000000000005</v>
      </c>
      <c r="O325" s="80">
        <v>11.877525046624172</v>
      </c>
      <c r="P325" s="78">
        <v>0</v>
      </c>
      <c r="Q325" s="79">
        <v>0</v>
      </c>
      <c r="R325" s="79">
        <v>21.14199458299103</v>
      </c>
      <c r="S325" s="81">
        <v>21.14199458299103</v>
      </c>
      <c r="T325" s="78">
        <v>0</v>
      </c>
      <c r="U325" s="82" t="s">
        <v>49</v>
      </c>
      <c r="V325" s="82">
        <v>0</v>
      </c>
      <c r="W325" s="83" t="s">
        <v>49</v>
      </c>
      <c r="X325" s="82">
        <v>30.120183601396413</v>
      </c>
      <c r="Y325" s="82">
        <v>1.4246614</v>
      </c>
      <c r="Z325" s="80">
        <v>30.120183601396413</v>
      </c>
      <c r="AA325" s="75">
        <v>35.13156227649937</v>
      </c>
      <c r="AB325" s="76">
        <v>17.565781138249687</v>
      </c>
      <c r="AC325" s="84">
        <v>0.14052624910599748</v>
      </c>
      <c r="AD325" s="85">
        <v>190007.83709562695</v>
      </c>
      <c r="AE325" s="86">
        <v>6.34082973877284</v>
      </c>
      <c r="AF325" s="87"/>
      <c r="AG325" s="88" t="s">
        <v>407</v>
      </c>
      <c r="AH325" s="60" t="s">
        <v>402</v>
      </c>
      <c r="AI325" s="6">
        <v>322</v>
      </c>
      <c r="AJ325" s="62">
        <v>322</v>
      </c>
      <c r="AL325" s="64" t="s">
        <v>407</v>
      </c>
      <c r="AM325" s="65" t="s">
        <v>401</v>
      </c>
      <c r="AN325" s="66">
        <v>30.120183601396413</v>
      </c>
      <c r="AO325" s="67">
        <v>190007.83709562695</v>
      </c>
      <c r="AP325" s="68">
        <v>6.34082973877284</v>
      </c>
      <c r="AQ325" s="14">
        <v>63</v>
      </c>
      <c r="AR325" s="14">
        <v>324</v>
      </c>
    </row>
    <row r="326" spans="1:44" s="117" customFormat="1" ht="9">
      <c r="A326" s="97" t="s">
        <v>402</v>
      </c>
      <c r="B326" s="98"/>
      <c r="C326" s="99">
        <f>SUM(C320:C325)</f>
        <v>2372</v>
      </c>
      <c r="D326" s="124">
        <f>SUM(D320:D325)</f>
        <v>3478.3537691526035</v>
      </c>
      <c r="E326" s="101"/>
      <c r="F326" s="124"/>
      <c r="G326" s="101"/>
      <c r="H326" s="99"/>
      <c r="I326" s="99"/>
      <c r="J326" s="99"/>
      <c r="K326" s="99"/>
      <c r="L326" s="124"/>
      <c r="M326" s="103">
        <f aca="true" t="shared" si="37" ref="M326:Z326">SUM(M320:M325)</f>
        <v>102.64217000000001</v>
      </c>
      <c r="N326" s="107">
        <f t="shared" si="37"/>
        <v>330.0824945982906</v>
      </c>
      <c r="O326" s="125">
        <f t="shared" si="37"/>
        <v>659.6163958002985</v>
      </c>
      <c r="P326" s="103">
        <f t="shared" si="37"/>
        <v>357.28172620827735</v>
      </c>
      <c r="Q326" s="107">
        <f t="shared" si="37"/>
        <v>212.26230054762414</v>
      </c>
      <c r="R326" s="107">
        <f t="shared" si="37"/>
        <v>450.51625134805664</v>
      </c>
      <c r="S326" s="126">
        <f t="shared" si="37"/>
        <v>1020.0602781039582</v>
      </c>
      <c r="T326" s="103">
        <f t="shared" si="37"/>
        <v>1959.0095462998481</v>
      </c>
      <c r="U326" s="107">
        <f t="shared" si="37"/>
        <v>9.562873923875</v>
      </c>
      <c r="V326" s="107">
        <f t="shared" si="37"/>
        <v>505.5941785294563</v>
      </c>
      <c r="W326" s="107">
        <f t="shared" si="37"/>
        <v>9.154634840249999</v>
      </c>
      <c r="X326" s="107">
        <f t="shared" si="37"/>
        <v>713.3498434444638</v>
      </c>
      <c r="Y326" s="107">
        <f t="shared" si="37"/>
        <v>7.344129516999999</v>
      </c>
      <c r="Z326" s="125">
        <f t="shared" si="37"/>
        <v>3177.9535682737683</v>
      </c>
      <c r="AA326" s="108">
        <f>Z326*1000000/((C326+D326)/4)/1000/25</f>
        <v>86.91313226301747</v>
      </c>
      <c r="AB326" s="127">
        <f>Z326*1000000/((C326+D326)/2)/1000/25</f>
        <v>43.45656613150874</v>
      </c>
      <c r="AC326" s="113">
        <f>AA326/250</f>
        <v>0.3476525290520699</v>
      </c>
      <c r="AD326" s="111">
        <v>106371631.368802</v>
      </c>
      <c r="AE326" s="112">
        <v>1.1950380105595855</v>
      </c>
      <c r="AF326" s="113"/>
      <c r="AG326" s="114" t="s">
        <v>402</v>
      </c>
      <c r="AH326" s="114" t="s">
        <v>402</v>
      </c>
      <c r="AI326" s="115">
        <v>323</v>
      </c>
      <c r="AJ326" s="116">
        <v>323</v>
      </c>
      <c r="AL326" s="118"/>
      <c r="AM326" s="119"/>
      <c r="AN326" s="120">
        <v>3177.9535682737683</v>
      </c>
      <c r="AO326" s="121">
        <v>106371631.368802</v>
      </c>
      <c r="AP326" s="122">
        <v>1.1950380105595855</v>
      </c>
      <c r="AQ326" s="123"/>
      <c r="AR326" s="130">
        <v>325</v>
      </c>
    </row>
    <row r="327" spans="1:44" ht="9">
      <c r="A327" s="69" t="s">
        <v>408</v>
      </c>
      <c r="B327" s="70" t="s">
        <v>409</v>
      </c>
      <c r="C327" s="71">
        <v>5287</v>
      </c>
      <c r="D327" s="72">
        <v>5878.55311624426</v>
      </c>
      <c r="E327" s="73">
        <v>5803.923779456534</v>
      </c>
      <c r="F327" s="74">
        <v>6343.516643525203</v>
      </c>
      <c r="G327" s="75">
        <v>1.13</v>
      </c>
      <c r="H327" s="76">
        <v>1.2</v>
      </c>
      <c r="I327" s="76">
        <v>1.24</v>
      </c>
      <c r="J327" s="76">
        <v>1.35</v>
      </c>
      <c r="K327" s="76">
        <v>1.32</v>
      </c>
      <c r="L327" s="77">
        <v>1.605342657342657</v>
      </c>
      <c r="M327" s="78">
        <v>390.155749</v>
      </c>
      <c r="N327" s="79">
        <v>1256.0938135827814</v>
      </c>
      <c r="O327" s="80">
        <v>1474.8322478209445</v>
      </c>
      <c r="P327" s="78">
        <v>522.2001800561908</v>
      </c>
      <c r="Q327" s="79">
        <v>609.5049516294151</v>
      </c>
      <c r="R327" s="79">
        <v>796.8723056835084</v>
      </c>
      <c r="S327" s="81">
        <v>1928.5774373691143</v>
      </c>
      <c r="T327" s="78">
        <v>9066.260332517155</v>
      </c>
      <c r="U327" s="82">
        <v>17.361656848799996</v>
      </c>
      <c r="V327" s="82">
        <v>5472.457202726517</v>
      </c>
      <c r="W327" s="83">
        <v>8.978527882499998</v>
      </c>
      <c r="X327" s="82">
        <v>5053.490644991479</v>
      </c>
      <c r="Y327" s="82">
        <v>6.3416567609999985</v>
      </c>
      <c r="Z327" s="80">
        <v>19592.20818023515</v>
      </c>
      <c r="AA327" s="75">
        <v>280.7521737796413</v>
      </c>
      <c r="AB327" s="76">
        <v>140.37608688982064</v>
      </c>
      <c r="AC327" s="84">
        <v>1.1230086951185652</v>
      </c>
      <c r="AD327" s="85">
        <v>209040563.52562192</v>
      </c>
      <c r="AE327" s="86">
        <v>3.7489772989123713</v>
      </c>
      <c r="AF327" s="87"/>
      <c r="AG327" s="88" t="s">
        <v>408</v>
      </c>
      <c r="AH327" s="60" t="s">
        <v>410</v>
      </c>
      <c r="AI327" s="61">
        <v>324</v>
      </c>
      <c r="AJ327" s="62">
        <v>324</v>
      </c>
      <c r="AL327" s="64" t="s">
        <v>408</v>
      </c>
      <c r="AM327" s="65" t="s">
        <v>409</v>
      </c>
      <c r="AN327" s="66">
        <v>19592.20818023515</v>
      </c>
      <c r="AO327" s="67">
        <v>209040563.52562192</v>
      </c>
      <c r="AP327" s="68">
        <v>3.7489772989123713</v>
      </c>
      <c r="AQ327" s="14">
        <v>5287</v>
      </c>
      <c r="AR327" s="14">
        <v>326</v>
      </c>
    </row>
    <row r="328" spans="1:44" ht="9">
      <c r="A328" s="69" t="s">
        <v>411</v>
      </c>
      <c r="B328" s="70" t="s">
        <v>409</v>
      </c>
      <c r="C328" s="71">
        <v>1793</v>
      </c>
      <c r="D328" s="72">
        <v>1629.5979551107084</v>
      </c>
      <c r="E328" s="73">
        <v>4397.86156443444</v>
      </c>
      <c r="F328" s="74">
        <v>5127.808028174528</v>
      </c>
      <c r="G328" s="75">
        <v>1.08</v>
      </c>
      <c r="H328" s="76">
        <v>1.09</v>
      </c>
      <c r="I328" s="76">
        <v>1.1</v>
      </c>
      <c r="J328" s="76">
        <v>1.1</v>
      </c>
      <c r="K328" s="76">
        <v>1.1</v>
      </c>
      <c r="L328" s="77">
        <v>1.2602192009767326</v>
      </c>
      <c r="M328" s="78">
        <v>111.650812</v>
      </c>
      <c r="N328" s="79">
        <v>263.01684557859534</v>
      </c>
      <c r="O328" s="80">
        <v>350.5708542882438</v>
      </c>
      <c r="P328" s="78">
        <v>57.92937683085343</v>
      </c>
      <c r="Q328" s="79">
        <v>30.209313872370263</v>
      </c>
      <c r="R328" s="79">
        <v>289.0590467147628</v>
      </c>
      <c r="S328" s="81">
        <v>377.1977374179865</v>
      </c>
      <c r="T328" s="78">
        <v>374.25603301767745</v>
      </c>
      <c r="U328" s="82">
        <v>6.460556862375</v>
      </c>
      <c r="V328" s="82">
        <v>98.90848675016888</v>
      </c>
      <c r="W328" s="83">
        <v>3.27410570025</v>
      </c>
      <c r="X328" s="82">
        <v>611.9570211132494</v>
      </c>
      <c r="Y328" s="82">
        <v>2.1170657969999995</v>
      </c>
      <c r="Z328" s="80">
        <v>1085.1215408810958</v>
      </c>
      <c r="AA328" s="75">
        <v>50.727385693000386</v>
      </c>
      <c r="AB328" s="76">
        <v>25.363692846500193</v>
      </c>
      <c r="AC328" s="84">
        <v>0.20290954277200154</v>
      </c>
      <c r="AD328" s="85">
        <v>21306233.94592341</v>
      </c>
      <c r="AE328" s="86">
        <v>2.0371906994642113</v>
      </c>
      <c r="AF328" s="87"/>
      <c r="AG328" s="88" t="s">
        <v>411</v>
      </c>
      <c r="AH328" s="60" t="s">
        <v>410</v>
      </c>
      <c r="AI328" s="61">
        <v>325</v>
      </c>
      <c r="AJ328" s="62">
        <v>325</v>
      </c>
      <c r="AL328" s="64" t="s">
        <v>411</v>
      </c>
      <c r="AM328" s="65" t="s">
        <v>409</v>
      </c>
      <c r="AN328" s="66">
        <v>1085.1215408810958</v>
      </c>
      <c r="AO328" s="67">
        <v>21306233.94592341</v>
      </c>
      <c r="AP328" s="68">
        <v>2.0371906994642113</v>
      </c>
      <c r="AQ328" s="14">
        <v>1793</v>
      </c>
      <c r="AR328" s="14">
        <v>327</v>
      </c>
    </row>
    <row r="329" spans="1:44" ht="9">
      <c r="A329" s="69" t="s">
        <v>412</v>
      </c>
      <c r="B329" s="70" t="s">
        <v>409</v>
      </c>
      <c r="C329" s="71">
        <v>579</v>
      </c>
      <c r="D329" s="72">
        <v>702.0511597073825</v>
      </c>
      <c r="E329" s="73">
        <v>5506.307821698907</v>
      </c>
      <c r="F329" s="74">
        <v>6627.878786441041</v>
      </c>
      <c r="G329" s="75">
        <v>1.06</v>
      </c>
      <c r="H329" s="76">
        <v>1.12</v>
      </c>
      <c r="I329" s="76">
        <v>1.13</v>
      </c>
      <c r="J329" s="76">
        <v>1.15</v>
      </c>
      <c r="K329" s="76">
        <v>1.14</v>
      </c>
      <c r="L329" s="77">
        <v>1.260734265734265</v>
      </c>
      <c r="M329" s="78">
        <v>76.101274</v>
      </c>
      <c r="N329" s="79">
        <v>171.98913768478263</v>
      </c>
      <c r="O329" s="80">
        <v>192.81210958054552</v>
      </c>
      <c r="P329" s="78">
        <v>18.227298485150538</v>
      </c>
      <c r="Q329" s="79">
        <v>78.49791128206766</v>
      </c>
      <c r="R329" s="79">
        <v>669.4031717427056</v>
      </c>
      <c r="S329" s="81">
        <v>766.1283815099238</v>
      </c>
      <c r="T329" s="78">
        <v>103.12462320795379</v>
      </c>
      <c r="U329" s="82">
        <v>5.65770200625</v>
      </c>
      <c r="V329" s="82">
        <v>245.3281652051394</v>
      </c>
      <c r="W329" s="83">
        <v>3.1252827138750003</v>
      </c>
      <c r="X329" s="82">
        <v>1352.7537156952621</v>
      </c>
      <c r="Y329" s="82">
        <v>2.0208355334999992</v>
      </c>
      <c r="Z329" s="80">
        <v>1701.2065041083554</v>
      </c>
      <c r="AA329" s="75">
        <v>212.47632352131131</v>
      </c>
      <c r="AB329" s="76">
        <v>106.23816176065566</v>
      </c>
      <c r="AC329" s="84">
        <v>0.8499052940852453</v>
      </c>
      <c r="AD329" s="85">
        <v>5812380.8961703675</v>
      </c>
      <c r="AE329" s="86">
        <v>11.70746745265258</v>
      </c>
      <c r="AF329" s="87"/>
      <c r="AG329" s="88" t="s">
        <v>412</v>
      </c>
      <c r="AH329" s="60" t="s">
        <v>410</v>
      </c>
      <c r="AI329" s="6">
        <v>326</v>
      </c>
      <c r="AJ329" s="62">
        <v>326</v>
      </c>
      <c r="AL329" s="64" t="s">
        <v>412</v>
      </c>
      <c r="AM329" s="65" t="s">
        <v>409</v>
      </c>
      <c r="AN329" s="66">
        <v>1701.2065041083554</v>
      </c>
      <c r="AO329" s="67">
        <v>5812380.8961703675</v>
      </c>
      <c r="AP329" s="68">
        <v>11.70746745265258</v>
      </c>
      <c r="AQ329" s="14">
        <v>579</v>
      </c>
      <c r="AR329" s="14">
        <v>328</v>
      </c>
    </row>
    <row r="330" spans="1:44" ht="9">
      <c r="A330" s="69" t="s">
        <v>413</v>
      </c>
      <c r="B330" s="70" t="s">
        <v>409</v>
      </c>
      <c r="C330" s="71">
        <v>378</v>
      </c>
      <c r="D330" s="72">
        <v>327.03739619705823</v>
      </c>
      <c r="E330" s="73">
        <v>3912.7382146439318</v>
      </c>
      <c r="F330" s="74">
        <v>3459.9314329036424</v>
      </c>
      <c r="G330" s="75"/>
      <c r="H330" s="76"/>
      <c r="I330" s="76">
        <v>1.0359787125317141</v>
      </c>
      <c r="J330" s="76"/>
      <c r="K330" s="76">
        <v>1.05210837103754</v>
      </c>
      <c r="L330" s="77">
        <v>1.1065459684947028</v>
      </c>
      <c r="M330" s="78">
        <v>10.514123</v>
      </c>
      <c r="N330" s="79">
        <v>21.769354</v>
      </c>
      <c r="O330" s="80">
        <v>41.9194261748624</v>
      </c>
      <c r="P330" s="78">
        <v>0</v>
      </c>
      <c r="Q330" s="79">
        <v>9.033478157068306</v>
      </c>
      <c r="R330" s="79">
        <v>247.28301137274235</v>
      </c>
      <c r="S330" s="81">
        <v>256.31648952981067</v>
      </c>
      <c r="T330" s="78">
        <v>0</v>
      </c>
      <c r="U330" s="82" t="s">
        <v>49</v>
      </c>
      <c r="V330" s="82">
        <v>25.60741327025212</v>
      </c>
      <c r="W330" s="83">
        <v>2.8347235499999996</v>
      </c>
      <c r="X330" s="82">
        <v>453.2592255899522</v>
      </c>
      <c r="Y330" s="82">
        <v>1.8329574</v>
      </c>
      <c r="Z330" s="80">
        <v>478.8666388602043</v>
      </c>
      <c r="AA330" s="75">
        <v>108.67318901225737</v>
      </c>
      <c r="AB330" s="76">
        <v>54.336594506128684</v>
      </c>
      <c r="AC330" s="84">
        <v>0.43469275604902946</v>
      </c>
      <c r="AD330" s="85">
        <v>1198563.7620952</v>
      </c>
      <c r="AE330" s="86">
        <v>15.98134881111711</v>
      </c>
      <c r="AF330" s="87"/>
      <c r="AG330" s="88" t="s">
        <v>413</v>
      </c>
      <c r="AH330" s="60" t="s">
        <v>410</v>
      </c>
      <c r="AI330" s="6">
        <v>327</v>
      </c>
      <c r="AJ330" s="62">
        <v>327</v>
      </c>
      <c r="AL330" s="64" t="s">
        <v>413</v>
      </c>
      <c r="AM330" s="65" t="s">
        <v>409</v>
      </c>
      <c r="AN330" s="66">
        <v>478.8666388602043</v>
      </c>
      <c r="AO330" s="67">
        <v>1198563.7620952</v>
      </c>
      <c r="AP330" s="68">
        <v>15.98134881111711</v>
      </c>
      <c r="AQ330" s="14">
        <v>378</v>
      </c>
      <c r="AR330" s="14">
        <v>329</v>
      </c>
    </row>
    <row r="331" spans="1:44" ht="9">
      <c r="A331" s="69" t="s">
        <v>414</v>
      </c>
      <c r="B331" s="70" t="s">
        <v>409</v>
      </c>
      <c r="C331" s="71">
        <v>334</v>
      </c>
      <c r="D331" s="72">
        <v>378.2513838836904</v>
      </c>
      <c r="E331" s="73">
        <v>5538.005923000987</v>
      </c>
      <c r="F331" s="74">
        <v>5591.3209311365235</v>
      </c>
      <c r="G331" s="75"/>
      <c r="H331" s="76"/>
      <c r="I331" s="76">
        <v>1.034419433784875</v>
      </c>
      <c r="J331" s="76"/>
      <c r="K331" s="76">
        <v>1.0510218179183355</v>
      </c>
      <c r="L331" s="77">
        <v>1.1070548643687648</v>
      </c>
      <c r="M331" s="78">
        <v>17.780108</v>
      </c>
      <c r="N331" s="79">
        <v>57.50146002061856</v>
      </c>
      <c r="O331" s="80">
        <v>77.46203474465334</v>
      </c>
      <c r="P331" s="78">
        <v>72.04320724945042</v>
      </c>
      <c r="Q331" s="79">
        <v>103.17389353194005</v>
      </c>
      <c r="R331" s="79">
        <v>128.01706274209934</v>
      </c>
      <c r="S331" s="81">
        <v>303.23416352348977</v>
      </c>
      <c r="T331" s="78">
        <v>369.70430675002274</v>
      </c>
      <c r="U331" s="82">
        <v>5.1317024999999985</v>
      </c>
      <c r="V331" s="82">
        <v>292.4694657401831</v>
      </c>
      <c r="W331" s="83">
        <v>2.8347235499999996</v>
      </c>
      <c r="X331" s="82">
        <v>234.64982247939523</v>
      </c>
      <c r="Y331" s="82">
        <v>1.8329573999999995</v>
      </c>
      <c r="Z331" s="80">
        <v>896.8235949696011</v>
      </c>
      <c r="AA331" s="75">
        <v>201.46226240055742</v>
      </c>
      <c r="AB331" s="76">
        <v>100.73113120027872</v>
      </c>
      <c r="AC331" s="84">
        <v>0.8058490496022298</v>
      </c>
      <c r="AD331" s="85">
        <v>1523305.5298276579</v>
      </c>
      <c r="AE331" s="86">
        <v>23.549408241721938</v>
      </c>
      <c r="AF331" s="87"/>
      <c r="AG331" s="88" t="s">
        <v>414</v>
      </c>
      <c r="AH331" s="60" t="s">
        <v>410</v>
      </c>
      <c r="AI331" s="61">
        <v>328</v>
      </c>
      <c r="AJ331" s="62">
        <v>328</v>
      </c>
      <c r="AL331" s="64" t="s">
        <v>414</v>
      </c>
      <c r="AM331" s="65" t="s">
        <v>409</v>
      </c>
      <c r="AN331" s="66">
        <v>896.8235949696011</v>
      </c>
      <c r="AO331" s="67">
        <v>1523305.5298276579</v>
      </c>
      <c r="AP331" s="68">
        <v>23.549408241721938</v>
      </c>
      <c r="AQ331" s="14">
        <v>334</v>
      </c>
      <c r="AR331" s="96">
        <v>330</v>
      </c>
    </row>
    <row r="332" spans="1:44" ht="9">
      <c r="A332" s="69" t="s">
        <v>415</v>
      </c>
      <c r="B332" s="70" t="s">
        <v>409</v>
      </c>
      <c r="C332" s="71">
        <v>323</v>
      </c>
      <c r="D332" s="72">
        <v>398.8968664807835</v>
      </c>
      <c r="E332" s="73">
        <v>5505.766062602966</v>
      </c>
      <c r="F332" s="74">
        <v>8732.056420795183</v>
      </c>
      <c r="G332" s="75"/>
      <c r="H332" s="76"/>
      <c r="I332" s="76">
        <v>1.0319963127595921</v>
      </c>
      <c r="J332" s="76"/>
      <c r="K332" s="76">
        <v>1.0507277873978949</v>
      </c>
      <c r="L332" s="77">
        <v>1.1848370979629037</v>
      </c>
      <c r="M332" s="78">
        <v>14.398416</v>
      </c>
      <c r="N332" s="79">
        <v>38.7171</v>
      </c>
      <c r="O332" s="80">
        <v>77.7193272896937</v>
      </c>
      <c r="P332" s="78">
        <v>0</v>
      </c>
      <c r="Q332" s="79">
        <v>126.05304106644603</v>
      </c>
      <c r="R332" s="79">
        <v>239.85725961086902</v>
      </c>
      <c r="S332" s="81">
        <v>365.91030067731504</v>
      </c>
      <c r="T332" s="78">
        <v>0</v>
      </c>
      <c r="U332" s="82" t="s">
        <v>49</v>
      </c>
      <c r="V332" s="82">
        <v>357.32552406017163</v>
      </c>
      <c r="W332" s="83">
        <v>2.8347235499999996</v>
      </c>
      <c r="X332" s="82">
        <v>439.6481389474634</v>
      </c>
      <c r="Y332" s="82">
        <v>1.8329573999999995</v>
      </c>
      <c r="Z332" s="80">
        <v>796.973663007635</v>
      </c>
      <c r="AA332" s="75">
        <v>176.6398941483922</v>
      </c>
      <c r="AB332" s="76">
        <v>88.3199470741961</v>
      </c>
      <c r="AC332" s="84">
        <v>0.7065595765935687</v>
      </c>
      <c r="AD332" s="85">
        <v>3546392.8891480737</v>
      </c>
      <c r="AE332" s="86">
        <v>8.989118666985446</v>
      </c>
      <c r="AF332" s="87"/>
      <c r="AG332" s="88" t="s">
        <v>415</v>
      </c>
      <c r="AH332" s="60" t="s">
        <v>410</v>
      </c>
      <c r="AI332" s="61">
        <v>329</v>
      </c>
      <c r="AJ332" s="62">
        <v>329</v>
      </c>
      <c r="AL332" s="64" t="s">
        <v>415</v>
      </c>
      <c r="AM332" s="65" t="s">
        <v>409</v>
      </c>
      <c r="AN332" s="66">
        <v>796.973663007635</v>
      </c>
      <c r="AO332" s="67">
        <v>3546392.8891480737</v>
      </c>
      <c r="AP332" s="68">
        <v>8.989118666985446</v>
      </c>
      <c r="AQ332" s="14">
        <v>323</v>
      </c>
      <c r="AR332" s="14">
        <v>331</v>
      </c>
    </row>
    <row r="333" spans="1:44" ht="9">
      <c r="A333" s="69" t="s">
        <v>416</v>
      </c>
      <c r="B333" s="70" t="s">
        <v>409</v>
      </c>
      <c r="C333" s="71">
        <v>250</v>
      </c>
      <c r="D333" s="72">
        <v>313.6986779629457</v>
      </c>
      <c r="E333" s="73">
        <v>5057.201225740551</v>
      </c>
      <c r="F333" s="74">
        <v>7847.0494439959</v>
      </c>
      <c r="G333" s="75"/>
      <c r="H333" s="76"/>
      <c r="I333" s="76">
        <v>1.0316071489543799</v>
      </c>
      <c r="J333" s="76"/>
      <c r="K333" s="76">
        <v>1.0484784268588305</v>
      </c>
      <c r="L333" s="77">
        <v>1.1181060621134518</v>
      </c>
      <c r="M333" s="78">
        <v>24.372555</v>
      </c>
      <c r="N333" s="79">
        <v>66.23453034482759</v>
      </c>
      <c r="O333" s="80">
        <v>86.04655048362775</v>
      </c>
      <c r="P333" s="78">
        <v>3.373781919249927</v>
      </c>
      <c r="Q333" s="79">
        <v>55.362327425844555</v>
      </c>
      <c r="R333" s="79">
        <v>104.64421886513098</v>
      </c>
      <c r="S333" s="81">
        <v>163.38032821022546</v>
      </c>
      <c r="T333" s="78">
        <v>17.313245109469644</v>
      </c>
      <c r="U333" s="82">
        <v>5.1317024999999985</v>
      </c>
      <c r="V333" s="82">
        <v>156.9368933368524</v>
      </c>
      <c r="W333" s="83">
        <v>2.834723549999999</v>
      </c>
      <c r="X333" s="82">
        <v>191.8083953360614</v>
      </c>
      <c r="Y333" s="82">
        <v>1.8329573999999997</v>
      </c>
      <c r="Z333" s="80">
        <v>366.05853378238345</v>
      </c>
      <c r="AA333" s="75">
        <v>103.9019030820423</v>
      </c>
      <c r="AB333" s="76">
        <v>51.95095154102115</v>
      </c>
      <c r="AC333" s="84">
        <v>0.4156076123281692</v>
      </c>
      <c r="AD333" s="85">
        <v>1357042.4416206083</v>
      </c>
      <c r="AE333" s="86">
        <v>10.78989197552963</v>
      </c>
      <c r="AF333" s="87"/>
      <c r="AG333" s="88" t="s">
        <v>416</v>
      </c>
      <c r="AH333" s="60" t="s">
        <v>410</v>
      </c>
      <c r="AI333" s="6">
        <v>330</v>
      </c>
      <c r="AJ333" s="62">
        <v>330</v>
      </c>
      <c r="AL333" s="64" t="s">
        <v>416</v>
      </c>
      <c r="AM333" s="65" t="s">
        <v>409</v>
      </c>
      <c r="AN333" s="66">
        <v>366.05853378238345</v>
      </c>
      <c r="AO333" s="67">
        <v>1357042.4416206083</v>
      </c>
      <c r="AP333" s="68">
        <v>10.78989197552963</v>
      </c>
      <c r="AQ333" s="14">
        <v>250</v>
      </c>
      <c r="AR333" s="14">
        <v>332</v>
      </c>
    </row>
    <row r="334" spans="1:44" ht="9">
      <c r="A334" s="69" t="s">
        <v>417</v>
      </c>
      <c r="B334" s="70" t="s">
        <v>409</v>
      </c>
      <c r="C334" s="71">
        <v>197</v>
      </c>
      <c r="D334" s="72">
        <v>201.2039631421071</v>
      </c>
      <c r="E334" s="73">
        <v>4051.9323671497586</v>
      </c>
      <c r="F334" s="74">
        <v>5408.2140636059485</v>
      </c>
      <c r="G334" s="75"/>
      <c r="H334" s="76"/>
      <c r="I334" s="76">
        <v>1.0313544800422791</v>
      </c>
      <c r="J334" s="76"/>
      <c r="K334" s="76">
        <v>1.0463865287383196</v>
      </c>
      <c r="L334" s="77">
        <v>1.097119693087456</v>
      </c>
      <c r="M334" s="78">
        <v>1.9694</v>
      </c>
      <c r="N334" s="79">
        <v>3.9388</v>
      </c>
      <c r="O334" s="80">
        <v>23.368822458026496</v>
      </c>
      <c r="P334" s="78">
        <v>0</v>
      </c>
      <c r="Q334" s="79">
        <v>0</v>
      </c>
      <c r="R334" s="79">
        <v>60.291561941708366</v>
      </c>
      <c r="S334" s="81">
        <v>60.291561941708366</v>
      </c>
      <c r="T334" s="78">
        <v>0</v>
      </c>
      <c r="U334" s="82" t="s">
        <v>49</v>
      </c>
      <c r="V334" s="82">
        <v>0</v>
      </c>
      <c r="W334" s="83" t="s">
        <v>49</v>
      </c>
      <c r="X334" s="82">
        <v>110.5118646186127</v>
      </c>
      <c r="Y334" s="82">
        <v>1.8329573999999997</v>
      </c>
      <c r="Z334" s="80">
        <v>110.5118646186127</v>
      </c>
      <c r="AA334" s="75">
        <v>44.40412445786706</v>
      </c>
      <c r="AB334" s="76">
        <v>22.20206222893353</v>
      </c>
      <c r="AC334" s="84">
        <v>0.17761649783146824</v>
      </c>
      <c r="AD334" s="85">
        <v>617110.4694786308</v>
      </c>
      <c r="AE334" s="86">
        <v>7.163181963966955</v>
      </c>
      <c r="AF334" s="87"/>
      <c r="AG334" s="88" t="s">
        <v>417</v>
      </c>
      <c r="AH334" s="60" t="s">
        <v>410</v>
      </c>
      <c r="AI334" s="6">
        <v>331</v>
      </c>
      <c r="AJ334" s="62">
        <v>331</v>
      </c>
      <c r="AL334" s="64" t="s">
        <v>417</v>
      </c>
      <c r="AM334" s="65" t="s">
        <v>409</v>
      </c>
      <c r="AN334" s="66">
        <v>110.5118646186127</v>
      </c>
      <c r="AO334" s="67">
        <v>617110.4694786308</v>
      </c>
      <c r="AP334" s="68">
        <v>7.163181963966955</v>
      </c>
      <c r="AQ334" s="14">
        <v>197</v>
      </c>
      <c r="AR334" s="14">
        <v>333</v>
      </c>
    </row>
    <row r="335" spans="1:44" ht="9">
      <c r="A335" s="69" t="s">
        <v>418</v>
      </c>
      <c r="B335" s="70" t="s">
        <v>409</v>
      </c>
      <c r="C335" s="71">
        <v>196</v>
      </c>
      <c r="D335" s="72">
        <v>248.75759895246134</v>
      </c>
      <c r="E335" s="73">
        <v>4921.9088937093275</v>
      </c>
      <c r="F335" s="74">
        <v>7080.038156966242</v>
      </c>
      <c r="G335" s="75"/>
      <c r="H335" s="76"/>
      <c r="I335" s="76">
        <v>1.0299832736425847</v>
      </c>
      <c r="J335" s="76"/>
      <c r="K335" s="76">
        <v>1.0463418467080439</v>
      </c>
      <c r="L335" s="77">
        <v>1.1015520308039686</v>
      </c>
      <c r="M335" s="78">
        <v>15.095117</v>
      </c>
      <c r="N335" s="79">
        <v>32.937094</v>
      </c>
      <c r="O335" s="80">
        <v>52.24775390041242</v>
      </c>
      <c r="P335" s="78">
        <v>0</v>
      </c>
      <c r="Q335" s="79">
        <v>11.241870470404221</v>
      </c>
      <c r="R335" s="79">
        <v>112.3154641222556</v>
      </c>
      <c r="S335" s="81">
        <v>123.55733459265983</v>
      </c>
      <c r="T335" s="78">
        <v>0</v>
      </c>
      <c r="U335" s="82" t="s">
        <v>49</v>
      </c>
      <c r="V335" s="82">
        <v>31.867594968504417</v>
      </c>
      <c r="W335" s="83">
        <v>2.834723549999999</v>
      </c>
      <c r="X335" s="82">
        <v>205.86946109732287</v>
      </c>
      <c r="Y335" s="82">
        <v>1.8329573999999995</v>
      </c>
      <c r="Z335" s="80">
        <v>237.7370560658273</v>
      </c>
      <c r="AA335" s="75">
        <v>85.52507941432185</v>
      </c>
      <c r="AB335" s="76">
        <v>42.76253970716093</v>
      </c>
      <c r="AC335" s="84">
        <v>0.3421003176572875</v>
      </c>
      <c r="AD335" s="85">
        <v>889982.9777659823</v>
      </c>
      <c r="AE335" s="86">
        <v>10.685015871318804</v>
      </c>
      <c r="AF335" s="87"/>
      <c r="AG335" s="88" t="s">
        <v>418</v>
      </c>
      <c r="AH335" s="60" t="s">
        <v>410</v>
      </c>
      <c r="AI335" s="61">
        <v>332</v>
      </c>
      <c r="AJ335" s="62">
        <v>332</v>
      </c>
      <c r="AL335" s="64" t="s">
        <v>418</v>
      </c>
      <c r="AM335" s="65" t="s">
        <v>409</v>
      </c>
      <c r="AN335" s="66">
        <v>237.7370560658273</v>
      </c>
      <c r="AO335" s="67">
        <v>889982.9777659823</v>
      </c>
      <c r="AP335" s="68">
        <v>10.685015871318804</v>
      </c>
      <c r="AQ335" s="14">
        <v>196</v>
      </c>
      <c r="AR335" s="14">
        <v>334</v>
      </c>
    </row>
    <row r="336" spans="1:44" ht="9">
      <c r="A336" s="69" t="s">
        <v>419</v>
      </c>
      <c r="B336" s="70" t="s">
        <v>409</v>
      </c>
      <c r="C336" s="71">
        <v>85</v>
      </c>
      <c r="D336" s="72">
        <v>77.45070527504943</v>
      </c>
      <c r="E336" s="73">
        <v>3522.1238938053098</v>
      </c>
      <c r="F336" s="74">
        <v>3445.8051932929657</v>
      </c>
      <c r="G336" s="75"/>
      <c r="H336" s="76"/>
      <c r="I336" s="76">
        <v>1.0262166871148022</v>
      </c>
      <c r="J336" s="76"/>
      <c r="K336" s="76">
        <v>1.039006478031985</v>
      </c>
      <c r="L336" s="77">
        <v>1.0821720223774771</v>
      </c>
      <c r="M336" s="78">
        <v>1.20916</v>
      </c>
      <c r="N336" s="79">
        <v>2.41832</v>
      </c>
      <c r="O336" s="80">
        <v>8.626222352349416</v>
      </c>
      <c r="P336" s="78">
        <v>0</v>
      </c>
      <c r="Q336" s="79">
        <v>0</v>
      </c>
      <c r="R336" s="79">
        <v>15.35467578718196</v>
      </c>
      <c r="S336" s="81">
        <v>15.35467578718196</v>
      </c>
      <c r="T336" s="78">
        <v>0</v>
      </c>
      <c r="U336" s="82" t="s">
        <v>49</v>
      </c>
      <c r="V336" s="82">
        <v>0</v>
      </c>
      <c r="W336" s="83" t="s">
        <v>49</v>
      </c>
      <c r="X336" s="82">
        <v>28.144466608715994</v>
      </c>
      <c r="Y336" s="82">
        <v>1.8329573999999997</v>
      </c>
      <c r="Z336" s="80">
        <v>28.144466608715994</v>
      </c>
      <c r="AA336" s="75">
        <v>27.71988370115243</v>
      </c>
      <c r="AB336" s="76">
        <v>13.859941850576215</v>
      </c>
      <c r="AC336" s="84">
        <v>0.11087953480460971</v>
      </c>
      <c r="AD336" s="85">
        <v>190487.44123672426</v>
      </c>
      <c r="AE336" s="86">
        <v>5.9099889055132095</v>
      </c>
      <c r="AF336" s="87"/>
      <c r="AG336" s="88" t="s">
        <v>419</v>
      </c>
      <c r="AH336" s="60" t="s">
        <v>410</v>
      </c>
      <c r="AI336" s="61">
        <v>333</v>
      </c>
      <c r="AJ336" s="62">
        <v>333</v>
      </c>
      <c r="AL336" s="64" t="s">
        <v>419</v>
      </c>
      <c r="AM336" s="65" t="s">
        <v>409</v>
      </c>
      <c r="AN336" s="66">
        <v>28.144466608715994</v>
      </c>
      <c r="AO336" s="67">
        <v>190487.44123672426</v>
      </c>
      <c r="AP336" s="68">
        <v>5.9099889055132095</v>
      </c>
      <c r="AQ336" s="14">
        <v>85</v>
      </c>
      <c r="AR336" s="96">
        <v>335</v>
      </c>
    </row>
    <row r="337" spans="1:44" ht="9">
      <c r="A337" s="69" t="s">
        <v>420</v>
      </c>
      <c r="B337" s="70" t="s">
        <v>409</v>
      </c>
      <c r="C337" s="71">
        <v>78</v>
      </c>
      <c r="D337" s="72">
        <v>68.30954953249545</v>
      </c>
      <c r="E337" s="73">
        <v>3859.2964824120604</v>
      </c>
      <c r="F337" s="74">
        <v>5446.3522017381765</v>
      </c>
      <c r="G337" s="75"/>
      <c r="H337" s="76"/>
      <c r="I337" s="76">
        <v>1.0238217514813128</v>
      </c>
      <c r="J337" s="76"/>
      <c r="K337" s="76">
        <v>1.0382519034983346</v>
      </c>
      <c r="L337" s="77">
        <v>1.0869536665557828</v>
      </c>
      <c r="M337" s="78">
        <v>1.79517</v>
      </c>
      <c r="N337" s="79">
        <v>3.59034</v>
      </c>
      <c r="O337" s="80">
        <v>10.570715971240922</v>
      </c>
      <c r="P337" s="78">
        <v>0</v>
      </c>
      <c r="Q337" s="79">
        <v>0</v>
      </c>
      <c r="R337" s="79">
        <v>18.815874428808844</v>
      </c>
      <c r="S337" s="81">
        <v>18.815874428808844</v>
      </c>
      <c r="T337" s="78">
        <v>0</v>
      </c>
      <c r="U337" s="82" t="s">
        <v>49</v>
      </c>
      <c r="V337" s="82">
        <v>0</v>
      </c>
      <c r="W337" s="83" t="s">
        <v>49</v>
      </c>
      <c r="X337" s="82">
        <v>34.488696271755934</v>
      </c>
      <c r="Y337" s="82">
        <v>1.8329573999999995</v>
      </c>
      <c r="Z337" s="80">
        <v>34.488696271755934</v>
      </c>
      <c r="AA337" s="75">
        <v>37.71586626514324</v>
      </c>
      <c r="AB337" s="76">
        <v>18.85793313257162</v>
      </c>
      <c r="AC337" s="84">
        <v>0.15086346506057297</v>
      </c>
      <c r="AD337" s="85">
        <v>284803.5536344881</v>
      </c>
      <c r="AE337" s="86">
        <v>4.843857575740523</v>
      </c>
      <c r="AF337" s="87"/>
      <c r="AG337" s="88" t="s">
        <v>420</v>
      </c>
      <c r="AH337" s="60" t="s">
        <v>410</v>
      </c>
      <c r="AI337" s="6">
        <v>334</v>
      </c>
      <c r="AJ337" s="62">
        <v>334</v>
      </c>
      <c r="AL337" s="64" t="s">
        <v>420</v>
      </c>
      <c r="AM337" s="65" t="s">
        <v>409</v>
      </c>
      <c r="AN337" s="66">
        <v>34.488696271755934</v>
      </c>
      <c r="AO337" s="67">
        <v>284803.5536344881</v>
      </c>
      <c r="AP337" s="68">
        <v>4.843857575740523</v>
      </c>
      <c r="AQ337" s="14">
        <v>78</v>
      </c>
      <c r="AR337" s="14">
        <v>336</v>
      </c>
    </row>
    <row r="338" spans="1:44" ht="9">
      <c r="A338" s="69" t="s">
        <v>421</v>
      </c>
      <c r="B338" s="70" t="s">
        <v>409</v>
      </c>
      <c r="C338" s="71">
        <v>75</v>
      </c>
      <c r="D338" s="72">
        <v>68.16500091093314</v>
      </c>
      <c r="E338" s="73">
        <v>2224.460431654676</v>
      </c>
      <c r="F338" s="74">
        <v>1294.5143884892022</v>
      </c>
      <c r="G338" s="75"/>
      <c r="H338" s="76"/>
      <c r="I338" s="76">
        <v>1.0250463236193739</v>
      </c>
      <c r="J338" s="76"/>
      <c r="K338" s="76">
        <v>1.0379075456368487</v>
      </c>
      <c r="L338" s="77">
        <v>1.0813141699458262</v>
      </c>
      <c r="M338" s="78">
        <v>0</v>
      </c>
      <c r="N338" s="79">
        <v>0</v>
      </c>
      <c r="O338" s="80">
        <v>4.918424979821279</v>
      </c>
      <c r="P338" s="78">
        <v>2.2619229936504586</v>
      </c>
      <c r="Q338" s="79">
        <v>2.140061357886681</v>
      </c>
      <c r="R338" s="79">
        <v>0</v>
      </c>
      <c r="S338" s="81">
        <v>4.4019843515371395</v>
      </c>
      <c r="T338" s="78">
        <v>11.607515881323542</v>
      </c>
      <c r="U338" s="82">
        <v>5.131702499999999</v>
      </c>
      <c r="V338" s="82">
        <v>6.066482329646352</v>
      </c>
      <c r="W338" s="83">
        <v>2.8347235499999996</v>
      </c>
      <c r="X338" s="82">
        <v>0</v>
      </c>
      <c r="Y338" s="82" t="s">
        <v>49</v>
      </c>
      <c r="Z338" s="80">
        <v>17.67399821096989</v>
      </c>
      <c r="AA338" s="75">
        <v>19.752311638753515</v>
      </c>
      <c r="AB338" s="76">
        <v>9.87615581937676</v>
      </c>
      <c r="AC338" s="84">
        <v>0.07900924655501407</v>
      </c>
      <c r="AD338" s="85">
        <v>178919.41412385087</v>
      </c>
      <c r="AE338" s="86">
        <v>3.951275672909518</v>
      </c>
      <c r="AF338" s="87"/>
      <c r="AG338" s="88" t="s">
        <v>421</v>
      </c>
      <c r="AH338" s="60" t="s">
        <v>410</v>
      </c>
      <c r="AI338" s="6">
        <v>335</v>
      </c>
      <c r="AJ338" s="62">
        <v>335</v>
      </c>
      <c r="AL338" s="64" t="s">
        <v>421</v>
      </c>
      <c r="AM338" s="65" t="s">
        <v>409</v>
      </c>
      <c r="AN338" s="66">
        <v>17.67399821096989</v>
      </c>
      <c r="AO338" s="67">
        <v>178919.41412385087</v>
      </c>
      <c r="AP338" s="68">
        <v>3.951275672909518</v>
      </c>
      <c r="AQ338" s="14">
        <v>75</v>
      </c>
      <c r="AR338" s="14">
        <v>337</v>
      </c>
    </row>
    <row r="339" spans="1:44" ht="9">
      <c r="A339" s="69" t="s">
        <v>422</v>
      </c>
      <c r="B339" s="70" t="s">
        <v>409</v>
      </c>
      <c r="C339" s="71">
        <v>75</v>
      </c>
      <c r="D339" s="72">
        <v>89.32224876447407</v>
      </c>
      <c r="E339" s="73">
        <v>4532.142857142857</v>
      </c>
      <c r="F339" s="74">
        <v>3504.145408163269</v>
      </c>
      <c r="G339" s="75"/>
      <c r="H339" s="76"/>
      <c r="I339" s="76">
        <v>1.0248588083583492</v>
      </c>
      <c r="J339" s="76"/>
      <c r="K339" s="76">
        <v>1.0379075456368487</v>
      </c>
      <c r="L339" s="77">
        <v>1.0819470339517845</v>
      </c>
      <c r="M339" s="78">
        <v>2.054577</v>
      </c>
      <c r="N339" s="79">
        <v>4.109154</v>
      </c>
      <c r="O339" s="80">
        <v>9.373059378925761</v>
      </c>
      <c r="P339" s="78">
        <v>0</v>
      </c>
      <c r="Q339" s="79">
        <v>0</v>
      </c>
      <c r="R339" s="79">
        <v>16.684045694487857</v>
      </c>
      <c r="S339" s="81">
        <v>16.684045694487857</v>
      </c>
      <c r="T339" s="78">
        <v>0</v>
      </c>
      <c r="U339" s="82" t="s">
        <v>49</v>
      </c>
      <c r="V339" s="82">
        <v>0</v>
      </c>
      <c r="W339" s="83" t="s">
        <v>49</v>
      </c>
      <c r="X339" s="82">
        <v>30.58114501764965</v>
      </c>
      <c r="Y339" s="82">
        <v>1.8329573999999995</v>
      </c>
      <c r="Z339" s="80">
        <v>30.58114501764965</v>
      </c>
      <c r="AA339" s="75">
        <v>29.776754149933414</v>
      </c>
      <c r="AB339" s="76">
        <v>14.888377074966709</v>
      </c>
      <c r="AC339" s="84">
        <v>0.11910701659973368</v>
      </c>
      <c r="AD339" s="85">
        <v>189759.76804039397</v>
      </c>
      <c r="AE339" s="86">
        <v>6.44628634055663</v>
      </c>
      <c r="AF339" s="87"/>
      <c r="AG339" s="88" t="s">
        <v>422</v>
      </c>
      <c r="AH339" s="60" t="s">
        <v>410</v>
      </c>
      <c r="AI339" s="61">
        <v>336</v>
      </c>
      <c r="AJ339" s="62">
        <v>336</v>
      </c>
      <c r="AL339" s="64" t="s">
        <v>422</v>
      </c>
      <c r="AM339" s="65" t="s">
        <v>409</v>
      </c>
      <c r="AN339" s="66">
        <v>30.58114501764965</v>
      </c>
      <c r="AO339" s="67">
        <v>189759.76804039397</v>
      </c>
      <c r="AP339" s="68">
        <v>6.44628634055663</v>
      </c>
      <c r="AQ339" s="14">
        <v>75</v>
      </c>
      <c r="AR339" s="14">
        <v>338</v>
      </c>
    </row>
    <row r="340" spans="1:44" ht="9">
      <c r="A340" s="69" t="s">
        <v>423</v>
      </c>
      <c r="B340" s="70" t="s">
        <v>409</v>
      </c>
      <c r="C340" s="71">
        <v>71</v>
      </c>
      <c r="D340" s="72">
        <v>65.35634734677365</v>
      </c>
      <c r="E340" s="73">
        <v>4783.410138248848</v>
      </c>
      <c r="F340" s="74">
        <v>9171.899874319206</v>
      </c>
      <c r="G340" s="75"/>
      <c r="H340" s="76"/>
      <c r="I340" s="76">
        <v>1.0245660673733326</v>
      </c>
      <c r="J340" s="76"/>
      <c r="K340" s="76">
        <v>1.0374263293204227</v>
      </c>
      <c r="L340" s="77">
        <v>1.0808297133918519</v>
      </c>
      <c r="M340" s="78">
        <v>0</v>
      </c>
      <c r="N340" s="79">
        <v>0</v>
      </c>
      <c r="O340" s="80">
        <v>12.179966717428103</v>
      </c>
      <c r="P340" s="78">
        <v>3.613390126170337</v>
      </c>
      <c r="Q340" s="79">
        <v>7.226780252340674</v>
      </c>
      <c r="R340" s="79">
        <v>0</v>
      </c>
      <c r="S340" s="81">
        <v>10.840170378511012</v>
      </c>
      <c r="T340" s="78">
        <v>18.54284314394363</v>
      </c>
      <c r="U340" s="82">
        <v>5.131702499999999</v>
      </c>
      <c r="V340" s="82">
        <v>20.48592417198505</v>
      </c>
      <c r="W340" s="83">
        <v>2.8347235499999996</v>
      </c>
      <c r="X340" s="82">
        <v>0</v>
      </c>
      <c r="Y340" s="82" t="s">
        <v>49</v>
      </c>
      <c r="Z340" s="80">
        <v>39.02876731592868</v>
      </c>
      <c r="AA340" s="75">
        <v>45.79620158545076</v>
      </c>
      <c r="AB340" s="76">
        <v>22.89810079272538</v>
      </c>
      <c r="AC340" s="84">
        <v>0.18318480634180304</v>
      </c>
      <c r="AD340" s="85">
        <v>151745.20212411706</v>
      </c>
      <c r="AE340" s="86">
        <v>10.287973990507023</v>
      </c>
      <c r="AF340" s="87"/>
      <c r="AG340" s="88" t="s">
        <v>423</v>
      </c>
      <c r="AH340" s="60" t="s">
        <v>410</v>
      </c>
      <c r="AI340" s="61">
        <v>337</v>
      </c>
      <c r="AJ340" s="62">
        <v>337</v>
      </c>
      <c r="AL340" s="64" t="s">
        <v>423</v>
      </c>
      <c r="AM340" s="65" t="s">
        <v>409</v>
      </c>
      <c r="AN340" s="66">
        <v>39.02876731592868</v>
      </c>
      <c r="AO340" s="67">
        <v>151745.20212411706</v>
      </c>
      <c r="AP340" s="68">
        <v>10.287973990507023</v>
      </c>
      <c r="AQ340" s="14">
        <v>71</v>
      </c>
      <c r="AR340" s="14">
        <v>339</v>
      </c>
    </row>
    <row r="341" spans="1:44" ht="9">
      <c r="A341" s="69" t="s">
        <v>424</v>
      </c>
      <c r="B341" s="70" t="s">
        <v>409</v>
      </c>
      <c r="C341" s="71">
        <v>70</v>
      </c>
      <c r="D341" s="72">
        <v>54.61113710809546</v>
      </c>
      <c r="E341" s="73">
        <v>2588.726513569937</v>
      </c>
      <c r="F341" s="74">
        <v>1129.3756799670664</v>
      </c>
      <c r="G341" s="75"/>
      <c r="H341" s="76"/>
      <c r="I341" s="76">
        <v>1.0263666949280346</v>
      </c>
      <c r="J341" s="76"/>
      <c r="K341" s="76">
        <v>1.0373017882251934</v>
      </c>
      <c r="L341" s="77">
        <v>1.0742077281031046</v>
      </c>
      <c r="M341" s="78">
        <v>9.340525</v>
      </c>
      <c r="N341" s="79">
        <v>18.68105</v>
      </c>
      <c r="O341" s="80">
        <v>8.748659224922127</v>
      </c>
      <c r="P341" s="78">
        <v>0</v>
      </c>
      <c r="Q341" s="79">
        <v>0</v>
      </c>
      <c r="R341" s="79">
        <v>15.572613420361387</v>
      </c>
      <c r="S341" s="81">
        <v>15.572613420361387</v>
      </c>
      <c r="T341" s="78">
        <v>0</v>
      </c>
      <c r="U341" s="82" t="s">
        <v>49</v>
      </c>
      <c r="V341" s="82">
        <v>0</v>
      </c>
      <c r="W341" s="83" t="s">
        <v>49</v>
      </c>
      <c r="X341" s="82">
        <v>28.54393700619071</v>
      </c>
      <c r="Y341" s="82">
        <v>1.8329573999999997</v>
      </c>
      <c r="Z341" s="80">
        <v>28.54393700619071</v>
      </c>
      <c r="AA341" s="75">
        <v>36.650254760365335</v>
      </c>
      <c r="AB341" s="76">
        <v>18.325127380182668</v>
      </c>
      <c r="AC341" s="84">
        <v>0.14660101904146133</v>
      </c>
      <c r="AD341" s="85">
        <v>118112.68302735599</v>
      </c>
      <c r="AE341" s="86">
        <v>9.66667974160901</v>
      </c>
      <c r="AF341" s="87"/>
      <c r="AG341" s="88" t="s">
        <v>424</v>
      </c>
      <c r="AH341" s="60" t="s">
        <v>410</v>
      </c>
      <c r="AI341" s="6">
        <v>338</v>
      </c>
      <c r="AJ341" s="62">
        <v>338</v>
      </c>
      <c r="AL341" s="64" t="s">
        <v>424</v>
      </c>
      <c r="AM341" s="65" t="s">
        <v>409</v>
      </c>
      <c r="AN341" s="66">
        <v>28.54393700619071</v>
      </c>
      <c r="AO341" s="67">
        <v>118112.68302735599</v>
      </c>
      <c r="AP341" s="68">
        <v>9.66667974160901</v>
      </c>
      <c r="AQ341" s="14">
        <v>70</v>
      </c>
      <c r="AR341" s="96">
        <v>340</v>
      </c>
    </row>
    <row r="342" spans="1:44" ht="9">
      <c r="A342" s="69" t="s">
        <v>425</v>
      </c>
      <c r="B342" s="70" t="s">
        <v>409</v>
      </c>
      <c r="C342" s="71">
        <v>68</v>
      </c>
      <c r="D342" s="72">
        <v>77.38910261098516</v>
      </c>
      <c r="E342" s="73">
        <v>7326.732673267326</v>
      </c>
      <c r="F342" s="74">
        <v>9779.455445544532</v>
      </c>
      <c r="G342" s="75"/>
      <c r="H342" s="76"/>
      <c r="I342" s="76">
        <v>1.0250463236193739</v>
      </c>
      <c r="J342" s="76"/>
      <c r="K342" s="76">
        <v>1.037047277651446</v>
      </c>
      <c r="L342" s="77">
        <v>1.078788373622075</v>
      </c>
      <c r="M342" s="78">
        <v>1.075438</v>
      </c>
      <c r="N342" s="79">
        <v>2.150876</v>
      </c>
      <c r="O342" s="80">
        <v>8.655619544344876</v>
      </c>
      <c r="P342" s="78">
        <v>0</v>
      </c>
      <c r="Q342" s="79">
        <v>0</v>
      </c>
      <c r="R342" s="79">
        <v>15.40700278893388</v>
      </c>
      <c r="S342" s="81">
        <v>15.40700278893388</v>
      </c>
      <c r="T342" s="78">
        <v>0</v>
      </c>
      <c r="U342" s="82" t="s">
        <v>49</v>
      </c>
      <c r="V342" s="82">
        <v>0</v>
      </c>
      <c r="W342" s="83" t="s">
        <v>49</v>
      </c>
      <c r="X342" s="82">
        <v>28.24037977379699</v>
      </c>
      <c r="Y342" s="82">
        <v>1.8329574</v>
      </c>
      <c r="Z342" s="80">
        <v>28.24037977379699</v>
      </c>
      <c r="AA342" s="75">
        <v>31.078400531142123</v>
      </c>
      <c r="AB342" s="76">
        <v>15.539200265571061</v>
      </c>
      <c r="AC342" s="84">
        <v>0.12431360212456849</v>
      </c>
      <c r="AD342" s="85">
        <v>242562.5508481828</v>
      </c>
      <c r="AE342" s="86">
        <v>4.657005737290804</v>
      </c>
      <c r="AF342" s="87"/>
      <c r="AG342" s="88" t="s">
        <v>425</v>
      </c>
      <c r="AH342" s="60" t="s">
        <v>410</v>
      </c>
      <c r="AI342" s="6">
        <v>339</v>
      </c>
      <c r="AJ342" s="62">
        <v>339</v>
      </c>
      <c r="AL342" s="64" t="s">
        <v>425</v>
      </c>
      <c r="AM342" s="65" t="s">
        <v>409</v>
      </c>
      <c r="AN342" s="66">
        <v>28.24037977379699</v>
      </c>
      <c r="AO342" s="67">
        <v>242562.5508481828</v>
      </c>
      <c r="AP342" s="68">
        <v>4.657005737290804</v>
      </c>
      <c r="AQ342" s="14">
        <v>68</v>
      </c>
      <c r="AR342" s="14">
        <v>341</v>
      </c>
    </row>
    <row r="343" spans="1:44" ht="9">
      <c r="A343" s="69" t="s">
        <v>426</v>
      </c>
      <c r="B343" s="70" t="s">
        <v>409</v>
      </c>
      <c r="C343" s="71">
        <v>67</v>
      </c>
      <c r="D343" s="72">
        <v>60.89406748043361</v>
      </c>
      <c r="E343" s="73">
        <v>6283.1325301204815</v>
      </c>
      <c r="F343" s="74">
        <v>6563.704819277109</v>
      </c>
      <c r="G343" s="75"/>
      <c r="H343" s="76"/>
      <c r="I343" s="76">
        <v>1.0252281557163458</v>
      </c>
      <c r="J343" s="76"/>
      <c r="K343" s="76">
        <v>1.0369172011982526</v>
      </c>
      <c r="L343" s="77">
        <v>1.0785192946265019</v>
      </c>
      <c r="M343" s="78">
        <v>0</v>
      </c>
      <c r="N343" s="79">
        <v>0</v>
      </c>
      <c r="O343" s="80">
        <v>6.238877241777922</v>
      </c>
      <c r="P343" s="78">
        <v>2.5216596393790827</v>
      </c>
      <c r="Q343" s="79">
        <v>3.0595963289780297</v>
      </c>
      <c r="R343" s="79">
        <v>0</v>
      </c>
      <c r="S343" s="81">
        <v>5.581255968357112</v>
      </c>
      <c r="T343" s="78">
        <v>12.940407075550736</v>
      </c>
      <c r="U343" s="82">
        <v>5.131702499999999</v>
      </c>
      <c r="V343" s="82">
        <v>8.673109767247567</v>
      </c>
      <c r="W343" s="83">
        <v>2.8347235499999996</v>
      </c>
      <c r="X343" s="82">
        <v>0</v>
      </c>
      <c r="Y343" s="82" t="s">
        <v>49</v>
      </c>
      <c r="Z343" s="80">
        <v>21.613516842798305</v>
      </c>
      <c r="AA343" s="75">
        <v>27.039273697169648</v>
      </c>
      <c r="AB343" s="76">
        <v>13.519636848584824</v>
      </c>
      <c r="AC343" s="84">
        <v>0.10815709478867859</v>
      </c>
      <c r="AD343" s="85">
        <v>136649.79693160646</v>
      </c>
      <c r="AE343" s="86">
        <v>6.3266883165925</v>
      </c>
      <c r="AF343" s="87"/>
      <c r="AG343" s="88" t="s">
        <v>426</v>
      </c>
      <c r="AH343" s="60" t="s">
        <v>410</v>
      </c>
      <c r="AI343" s="61">
        <v>340</v>
      </c>
      <c r="AJ343" s="62">
        <v>340</v>
      </c>
      <c r="AL343" s="64" t="s">
        <v>426</v>
      </c>
      <c r="AM343" s="65" t="s">
        <v>409</v>
      </c>
      <c r="AN343" s="66">
        <v>21.613516842798305</v>
      </c>
      <c r="AO343" s="67">
        <v>136649.79693160646</v>
      </c>
      <c r="AP343" s="68">
        <v>6.3266883165925</v>
      </c>
      <c r="AQ343" s="14">
        <v>67</v>
      </c>
      <c r="AR343" s="14">
        <v>342</v>
      </c>
    </row>
    <row r="344" spans="1:44" ht="9">
      <c r="A344" s="69" t="s">
        <v>427</v>
      </c>
      <c r="B344" s="70" t="s">
        <v>409</v>
      </c>
      <c r="C344" s="71">
        <v>52</v>
      </c>
      <c r="D344" s="72">
        <v>58.88943701183204</v>
      </c>
      <c r="E344" s="73">
        <v>9010.416666666666</v>
      </c>
      <c r="F344" s="74">
        <v>10733.072916666657</v>
      </c>
      <c r="G344" s="75"/>
      <c r="H344" s="76"/>
      <c r="I344" s="76">
        <v>1.0234721380325689</v>
      </c>
      <c r="J344" s="76"/>
      <c r="K344" s="76">
        <v>1.0346919198491449</v>
      </c>
      <c r="L344" s="77">
        <v>1.0739160289655487</v>
      </c>
      <c r="M344" s="78">
        <v>2.997288</v>
      </c>
      <c r="N344" s="79">
        <v>5.994576</v>
      </c>
      <c r="O344" s="80">
        <v>9.76392702369005</v>
      </c>
      <c r="P344" s="78">
        <v>0</v>
      </c>
      <c r="Q344" s="79">
        <v>0</v>
      </c>
      <c r="R344" s="79">
        <v>17.37979010216829</v>
      </c>
      <c r="S344" s="81">
        <v>17.37979010216829</v>
      </c>
      <c r="T344" s="78">
        <v>0</v>
      </c>
      <c r="U344" s="82" t="s">
        <v>49</v>
      </c>
      <c r="V344" s="82">
        <v>0</v>
      </c>
      <c r="W344" s="83" t="s">
        <v>49</v>
      </c>
      <c r="X344" s="82">
        <v>31.856414878216114</v>
      </c>
      <c r="Y344" s="82">
        <v>1.8329573999999995</v>
      </c>
      <c r="Z344" s="80">
        <v>31.856414878216114</v>
      </c>
      <c r="AA344" s="75">
        <v>45.964940555796304</v>
      </c>
      <c r="AB344" s="76">
        <v>22.982470277898155</v>
      </c>
      <c r="AC344" s="84">
        <v>0.18385976222318523</v>
      </c>
      <c r="AD344" s="85">
        <v>111521.6752098819</v>
      </c>
      <c r="AE344" s="86">
        <v>11.426089078472998</v>
      </c>
      <c r="AF344" s="87"/>
      <c r="AG344" s="88" t="s">
        <v>427</v>
      </c>
      <c r="AH344" s="60" t="s">
        <v>410</v>
      </c>
      <c r="AI344" s="61">
        <v>341</v>
      </c>
      <c r="AJ344" s="62">
        <v>341</v>
      </c>
      <c r="AL344" s="64" t="s">
        <v>427</v>
      </c>
      <c r="AM344" s="65" t="s">
        <v>409</v>
      </c>
      <c r="AN344" s="66">
        <v>31.856414878216114</v>
      </c>
      <c r="AO344" s="67">
        <v>111521.6752098819</v>
      </c>
      <c r="AP344" s="68">
        <v>11.426089078472998</v>
      </c>
      <c r="AQ344" s="14">
        <v>52</v>
      </c>
      <c r="AR344" s="14">
        <v>343</v>
      </c>
    </row>
    <row r="345" spans="1:44" s="117" customFormat="1" ht="9">
      <c r="A345" s="97" t="s">
        <v>410</v>
      </c>
      <c r="B345" s="98"/>
      <c r="C345" s="99">
        <f>SUM(C327:C344)</f>
        <v>9978</v>
      </c>
      <c r="D345" s="124">
        <f>SUM(D327:D344)</f>
        <v>10698.435713722469</v>
      </c>
      <c r="E345" s="101"/>
      <c r="F345" s="124"/>
      <c r="G345" s="101"/>
      <c r="H345" s="99"/>
      <c r="I345" s="99"/>
      <c r="J345" s="99"/>
      <c r="K345" s="99"/>
      <c r="L345" s="124"/>
      <c r="M345" s="103">
        <f aca="true" t="shared" si="38" ref="M345:Z345">SUM(M327:M344)</f>
        <v>680.5097119999999</v>
      </c>
      <c r="N345" s="107">
        <f t="shared" si="38"/>
        <v>1949.1424512116057</v>
      </c>
      <c r="O345" s="125">
        <f t="shared" si="38"/>
        <v>2456.0545991755116</v>
      </c>
      <c r="P345" s="103">
        <f t="shared" si="38"/>
        <v>682.1708173000951</v>
      </c>
      <c r="Q345" s="107">
        <f t="shared" si="38"/>
        <v>1035.5032253747615</v>
      </c>
      <c r="R345" s="107">
        <f t="shared" si="38"/>
        <v>2746.957105017724</v>
      </c>
      <c r="S345" s="126">
        <f t="shared" si="38"/>
        <v>4464.63114769258</v>
      </c>
      <c r="T345" s="103">
        <f t="shared" si="38"/>
        <v>9973.749306703095</v>
      </c>
      <c r="U345" s="107">
        <f t="shared" si="38"/>
        <v>55.13842821742499</v>
      </c>
      <c r="V345" s="107">
        <f t="shared" si="38"/>
        <v>6716.126262326668</v>
      </c>
      <c r="W345" s="107">
        <f t="shared" si="38"/>
        <v>38.05570469662499</v>
      </c>
      <c r="X345" s="107">
        <f t="shared" si="38"/>
        <v>8835.803329425124</v>
      </c>
      <c r="Y345" s="107">
        <f t="shared" si="38"/>
        <v>32.475046891499986</v>
      </c>
      <c r="Z345" s="125">
        <f t="shared" si="38"/>
        <v>25525.678898454888</v>
      </c>
      <c r="AA345" s="108">
        <f>Z345*1000000/((C345+D345)/4)/1000/25</f>
        <v>197.52479007018866</v>
      </c>
      <c r="AB345" s="127">
        <f>Z345*1000000/((C345+D345)/2)/1000/25</f>
        <v>98.76239503509433</v>
      </c>
      <c r="AC345" s="113">
        <f>AA345/250</f>
        <v>0.7900991602807547</v>
      </c>
      <c r="AD345" s="111">
        <v>246896138.52282852</v>
      </c>
      <c r="AE345" s="112">
        <v>4.135452105678798</v>
      </c>
      <c r="AF345" s="113"/>
      <c r="AG345" s="114" t="s">
        <v>410</v>
      </c>
      <c r="AH345" s="114" t="s">
        <v>410</v>
      </c>
      <c r="AI345" s="115">
        <v>342</v>
      </c>
      <c r="AJ345" s="116">
        <v>342</v>
      </c>
      <c r="AL345" s="118"/>
      <c r="AM345" s="119"/>
      <c r="AN345" s="120">
        <v>25525.678898454888</v>
      </c>
      <c r="AO345" s="121">
        <v>246896138.52282852</v>
      </c>
      <c r="AP345" s="122">
        <v>4.135452105678798</v>
      </c>
      <c r="AQ345" s="123"/>
      <c r="AR345" s="123">
        <v>344</v>
      </c>
    </row>
    <row r="346" spans="1:44" ht="9">
      <c r="A346" s="136" t="s">
        <v>428</v>
      </c>
      <c r="B346" s="70" t="s">
        <v>429</v>
      </c>
      <c r="C346" s="71">
        <v>1218</v>
      </c>
      <c r="D346" s="72">
        <v>1410.5120823049729</v>
      </c>
      <c r="E346" s="73">
        <v>4205.271565495208</v>
      </c>
      <c r="F346" s="74">
        <v>4416.903370919192</v>
      </c>
      <c r="G346" s="75">
        <v>1.05</v>
      </c>
      <c r="H346" s="76">
        <v>1.11</v>
      </c>
      <c r="I346" s="76">
        <v>1.12</v>
      </c>
      <c r="J346" s="76">
        <v>1.18</v>
      </c>
      <c r="K346" s="76">
        <v>1.19</v>
      </c>
      <c r="L346" s="77">
        <v>1.3637412587412587</v>
      </c>
      <c r="M346" s="78">
        <v>43.17083</v>
      </c>
      <c r="N346" s="79">
        <v>182.04959370165747</v>
      </c>
      <c r="O346" s="80">
        <v>266.5384906639134</v>
      </c>
      <c r="P346" s="78">
        <v>218.1944443427896</v>
      </c>
      <c r="Q346" s="79">
        <v>0</v>
      </c>
      <c r="R346" s="79">
        <v>38.805605106381726</v>
      </c>
      <c r="S346" s="81">
        <v>257.00004944917134</v>
      </c>
      <c r="T346" s="78">
        <v>797.3583903837261</v>
      </c>
      <c r="U346" s="82">
        <v>3.6543478124999997</v>
      </c>
      <c r="V346" s="82">
        <v>0</v>
      </c>
      <c r="W346" s="83" t="s">
        <v>49</v>
      </c>
      <c r="X346" s="82">
        <v>50.65184165435338</v>
      </c>
      <c r="Y346" s="82">
        <v>1.305271275</v>
      </c>
      <c r="Z346" s="80">
        <v>848.0102320380795</v>
      </c>
      <c r="AA346" s="75">
        <v>51.61917955009433</v>
      </c>
      <c r="AB346" s="76">
        <v>25.809589775047165</v>
      </c>
      <c r="AC346" s="84">
        <v>0.20647671820037733</v>
      </c>
      <c r="AD346" s="85">
        <v>18540447.28026001</v>
      </c>
      <c r="AE346" s="86">
        <v>1.8295356508274854</v>
      </c>
      <c r="AF346" s="87"/>
      <c r="AG346" s="137" t="s">
        <v>428</v>
      </c>
      <c r="AH346" s="140" t="s">
        <v>430</v>
      </c>
      <c r="AI346" s="6">
        <v>343</v>
      </c>
      <c r="AJ346" s="62">
        <v>343</v>
      </c>
      <c r="AL346" s="63" t="s">
        <v>431</v>
      </c>
      <c r="AM346" s="65" t="s">
        <v>429</v>
      </c>
      <c r="AN346" s="66">
        <v>848.0102320380795</v>
      </c>
      <c r="AO346" s="67">
        <v>18540447.28026001</v>
      </c>
      <c r="AP346" s="68">
        <v>1.8295356508274854</v>
      </c>
      <c r="AQ346" s="14">
        <v>1218</v>
      </c>
      <c r="AR346" s="96">
        <v>345</v>
      </c>
    </row>
    <row r="347" spans="1:44" s="117" customFormat="1" ht="9">
      <c r="A347" s="141" t="s">
        <v>430</v>
      </c>
      <c r="B347" s="98"/>
      <c r="C347" s="99">
        <f>SUM(C346)</f>
        <v>1218</v>
      </c>
      <c r="D347" s="124">
        <f>SUM(D346)</f>
        <v>1410.5120823049729</v>
      </c>
      <c r="E347" s="101"/>
      <c r="F347" s="124"/>
      <c r="G347" s="101"/>
      <c r="H347" s="99"/>
      <c r="I347" s="99"/>
      <c r="J347" s="99"/>
      <c r="K347" s="99"/>
      <c r="L347" s="124"/>
      <c r="M347" s="103">
        <f aca="true" t="shared" si="39" ref="M347:Z347">SUM(M346)</f>
        <v>43.17083</v>
      </c>
      <c r="N347" s="107">
        <f t="shared" si="39"/>
        <v>182.04959370165747</v>
      </c>
      <c r="O347" s="125">
        <f t="shared" si="39"/>
        <v>266.5384906639134</v>
      </c>
      <c r="P347" s="103">
        <f t="shared" si="39"/>
        <v>218.1944443427896</v>
      </c>
      <c r="Q347" s="107">
        <f t="shared" si="39"/>
        <v>0</v>
      </c>
      <c r="R347" s="107">
        <f t="shared" si="39"/>
        <v>38.805605106381726</v>
      </c>
      <c r="S347" s="126">
        <f t="shared" si="39"/>
        <v>257.00004944917134</v>
      </c>
      <c r="T347" s="103">
        <f t="shared" si="39"/>
        <v>797.3583903837261</v>
      </c>
      <c r="U347" s="107">
        <f t="shared" si="39"/>
        <v>3.6543478124999997</v>
      </c>
      <c r="V347" s="107">
        <f t="shared" si="39"/>
        <v>0</v>
      </c>
      <c r="W347" s="107">
        <f t="shared" si="39"/>
        <v>0</v>
      </c>
      <c r="X347" s="107">
        <f t="shared" si="39"/>
        <v>50.65184165435338</v>
      </c>
      <c r="Y347" s="107">
        <f t="shared" si="39"/>
        <v>1.305271275</v>
      </c>
      <c r="Z347" s="125">
        <f t="shared" si="39"/>
        <v>848.0102320380795</v>
      </c>
      <c r="AA347" s="108">
        <f>Z347*1000000/((C347+D347)/4)/1000/25</f>
        <v>51.61917955009433</v>
      </c>
      <c r="AB347" s="127">
        <f>Z347*1000000/((C347+D347)/2)/1000/25</f>
        <v>25.809589775047165</v>
      </c>
      <c r="AC347" s="113">
        <f>AA347/250</f>
        <v>0.20647671820037733</v>
      </c>
      <c r="AD347" s="111">
        <v>18540447.28026001</v>
      </c>
      <c r="AE347" s="112">
        <v>1.8295356508274854</v>
      </c>
      <c r="AF347" s="113"/>
      <c r="AG347" s="142" t="s">
        <v>430</v>
      </c>
      <c r="AH347" s="142" t="s">
        <v>430</v>
      </c>
      <c r="AI347" s="135">
        <v>344</v>
      </c>
      <c r="AJ347" s="116">
        <v>344</v>
      </c>
      <c r="AL347" s="143"/>
      <c r="AM347" s="119"/>
      <c r="AN347" s="120">
        <v>848.0102320380795</v>
      </c>
      <c r="AO347" s="121">
        <v>18540447.28026001</v>
      </c>
      <c r="AP347" s="122">
        <v>1.8295356508274854</v>
      </c>
      <c r="AQ347" s="123"/>
      <c r="AR347" s="123">
        <v>346</v>
      </c>
    </row>
    <row r="348" spans="1:44" ht="9">
      <c r="A348" s="69" t="s">
        <v>432</v>
      </c>
      <c r="B348" s="70" t="s">
        <v>433</v>
      </c>
      <c r="C348" s="71">
        <v>432</v>
      </c>
      <c r="D348" s="72">
        <v>514.522640550234</v>
      </c>
      <c r="E348" s="73">
        <v>6283.942558746737</v>
      </c>
      <c r="F348" s="74">
        <v>9935.49869451701</v>
      </c>
      <c r="G348" s="75">
        <v>1.08</v>
      </c>
      <c r="H348" s="76">
        <v>1.15</v>
      </c>
      <c r="I348" s="76">
        <v>1.14</v>
      </c>
      <c r="J348" s="76">
        <v>1.18</v>
      </c>
      <c r="K348" s="76">
        <v>1.2</v>
      </c>
      <c r="L348" s="77">
        <v>1.3360139860139864</v>
      </c>
      <c r="M348" s="78">
        <v>50.12219</v>
      </c>
      <c r="N348" s="79">
        <v>161.88894727272725</v>
      </c>
      <c r="O348" s="80">
        <v>192.46146736172776</v>
      </c>
      <c r="P348" s="78">
        <v>102.90221786110699</v>
      </c>
      <c r="Q348" s="79">
        <v>212.66758898917922</v>
      </c>
      <c r="R348" s="79">
        <v>249.32160152785687</v>
      </c>
      <c r="S348" s="81">
        <v>564.8914083781431</v>
      </c>
      <c r="T348" s="78">
        <v>468.40960942603573</v>
      </c>
      <c r="U348" s="82">
        <v>4.5519875</v>
      </c>
      <c r="V348" s="82">
        <v>534.7510043394765</v>
      </c>
      <c r="W348" s="83">
        <v>2.51449225</v>
      </c>
      <c r="X348" s="82">
        <v>405.37024667293184</v>
      </c>
      <c r="Y348" s="82">
        <v>1.6258930000000003</v>
      </c>
      <c r="Z348" s="80">
        <v>1408.530860438444</v>
      </c>
      <c r="AA348" s="75">
        <v>238.0977781357048</v>
      </c>
      <c r="AB348" s="76">
        <v>119.0488890678524</v>
      </c>
      <c r="AC348" s="84">
        <v>0.9523911125428192</v>
      </c>
      <c r="AD348" s="85">
        <v>6334769.573170345</v>
      </c>
      <c r="AE348" s="86">
        <v>8.893967454816327</v>
      </c>
      <c r="AF348" s="87"/>
      <c r="AG348" s="88" t="s">
        <v>432</v>
      </c>
      <c r="AH348" s="60" t="s">
        <v>434</v>
      </c>
      <c r="AI348" s="61">
        <v>345</v>
      </c>
      <c r="AJ348" s="62">
        <v>345</v>
      </c>
      <c r="AL348" s="64" t="s">
        <v>435</v>
      </c>
      <c r="AM348" s="65" t="s">
        <v>433</v>
      </c>
      <c r="AN348" s="66">
        <v>1408.530860438444</v>
      </c>
      <c r="AO348" s="67">
        <v>6334769.573170345</v>
      </c>
      <c r="AP348" s="68">
        <v>8.893967454816327</v>
      </c>
      <c r="AQ348" s="14">
        <v>432</v>
      </c>
      <c r="AR348" s="14">
        <v>347</v>
      </c>
    </row>
    <row r="349" spans="1:44" ht="9">
      <c r="A349" s="131" t="s">
        <v>307</v>
      </c>
      <c r="B349" s="70" t="s">
        <v>433</v>
      </c>
      <c r="C349" s="71">
        <v>429</v>
      </c>
      <c r="D349" s="72">
        <v>582.8795301238391</v>
      </c>
      <c r="E349" s="73">
        <v>5645.569620253164</v>
      </c>
      <c r="F349" s="74">
        <v>7986.90249937246</v>
      </c>
      <c r="G349" s="75">
        <v>1.03</v>
      </c>
      <c r="H349" s="76">
        <v>1.04</v>
      </c>
      <c r="I349" s="76">
        <v>1.04</v>
      </c>
      <c r="J349" s="76">
        <v>1.05</v>
      </c>
      <c r="K349" s="76">
        <v>1.06</v>
      </c>
      <c r="L349" s="77">
        <v>1.213270966425099</v>
      </c>
      <c r="M349" s="78">
        <v>27.48894</v>
      </c>
      <c r="N349" s="79">
        <v>91.30346499999999</v>
      </c>
      <c r="O349" s="80">
        <v>139.21030724940613</v>
      </c>
      <c r="P349" s="132">
        <v>39.14</v>
      </c>
      <c r="Q349" s="133">
        <v>6.76</v>
      </c>
      <c r="R349" s="133">
        <v>321.46</v>
      </c>
      <c r="S349" s="134">
        <v>367.36</v>
      </c>
      <c r="T349" s="78">
        <v>178.16479074999998</v>
      </c>
      <c r="U349" s="82">
        <v>4.551987499999999</v>
      </c>
      <c r="V349" s="82">
        <v>29.5</v>
      </c>
      <c r="W349" s="83">
        <v>4.363905325443787</v>
      </c>
      <c r="X349" s="82">
        <v>908.1</v>
      </c>
      <c r="Y349" s="82">
        <v>2.8249237852298883</v>
      </c>
      <c r="Z349" s="80">
        <v>1115.76479075</v>
      </c>
      <c r="AA349" s="75">
        <v>176.4265025680987</v>
      </c>
      <c r="AB349" s="76">
        <v>88.21325128404935</v>
      </c>
      <c r="AC349" s="84">
        <v>0.7057060102723948</v>
      </c>
      <c r="AD349" s="85">
        <v>6576322.510551097</v>
      </c>
      <c r="AE349" s="86">
        <v>6.786557617634229</v>
      </c>
      <c r="AF349" s="87"/>
      <c r="AG349" s="88" t="s">
        <v>307</v>
      </c>
      <c r="AH349" s="60" t="s">
        <v>434</v>
      </c>
      <c r="AI349" s="6">
        <v>346</v>
      </c>
      <c r="AJ349" s="62">
        <v>346</v>
      </c>
      <c r="AL349" s="64" t="s">
        <v>307</v>
      </c>
      <c r="AM349" s="65" t="s">
        <v>433</v>
      </c>
      <c r="AN349" s="66">
        <v>1115.76479075</v>
      </c>
      <c r="AO349" s="67">
        <v>6576322.510551097</v>
      </c>
      <c r="AP349" s="68">
        <v>6.786557617634229</v>
      </c>
      <c r="AQ349" s="14">
        <v>429</v>
      </c>
      <c r="AR349" s="14">
        <v>348</v>
      </c>
    </row>
    <row r="350" spans="1:44" ht="9">
      <c r="A350" s="69" t="s">
        <v>369</v>
      </c>
      <c r="B350" s="70" t="s">
        <v>433</v>
      </c>
      <c r="C350" s="71">
        <v>308</v>
      </c>
      <c r="D350" s="72">
        <v>425.8777842928678</v>
      </c>
      <c r="E350" s="73">
        <v>4388.2126841768095</v>
      </c>
      <c r="F350" s="74">
        <v>6638.968406429747</v>
      </c>
      <c r="G350" s="75"/>
      <c r="H350" s="76"/>
      <c r="I350" s="76">
        <v>1.0333871224439362</v>
      </c>
      <c r="J350" s="76"/>
      <c r="K350" s="76">
        <v>1.050310276094508</v>
      </c>
      <c r="L350" s="77">
        <v>1.1192181419953644</v>
      </c>
      <c r="M350" s="78">
        <v>43.89452000000001</v>
      </c>
      <c r="N350" s="79">
        <v>120.96713250000002</v>
      </c>
      <c r="O350" s="80">
        <v>142.81798216830978</v>
      </c>
      <c r="P350" s="78">
        <v>146.00964304179388</v>
      </c>
      <c r="Q350" s="79">
        <v>51.75326340885908</v>
      </c>
      <c r="R350" s="79">
        <v>458.32119942847834</v>
      </c>
      <c r="S350" s="81">
        <v>656.0841058791314</v>
      </c>
      <c r="T350" s="78">
        <v>664.6340700057077</v>
      </c>
      <c r="U350" s="82">
        <v>4.5519875</v>
      </c>
      <c r="V350" s="82">
        <v>130.13317975378473</v>
      </c>
      <c r="W350" s="83">
        <v>2.51449225</v>
      </c>
      <c r="X350" s="82">
        <v>745.1812299023669</v>
      </c>
      <c r="Y350" s="82">
        <v>1.625893</v>
      </c>
      <c r="Z350" s="80">
        <v>1539.9484796618594</v>
      </c>
      <c r="AA350" s="75">
        <v>335.73949507588617</v>
      </c>
      <c r="AB350" s="76">
        <v>167.86974753794308</v>
      </c>
      <c r="AC350" s="84">
        <v>1.3429579803035447</v>
      </c>
      <c r="AD350" s="85">
        <v>1913619.004840576</v>
      </c>
      <c r="AE350" s="86">
        <v>32.18923883524355</v>
      </c>
      <c r="AF350" s="87"/>
      <c r="AG350" s="88" t="s">
        <v>369</v>
      </c>
      <c r="AH350" s="60" t="s">
        <v>434</v>
      </c>
      <c r="AI350" s="6">
        <v>347</v>
      </c>
      <c r="AJ350" s="62">
        <v>347</v>
      </c>
      <c r="AL350" s="64" t="s">
        <v>369</v>
      </c>
      <c r="AM350" s="65" t="s">
        <v>433</v>
      </c>
      <c r="AN350" s="66">
        <v>1539.9484796618594</v>
      </c>
      <c r="AO350" s="67">
        <v>1913619.004840576</v>
      </c>
      <c r="AP350" s="68">
        <v>32.18923883524355</v>
      </c>
      <c r="AQ350" s="14">
        <v>308</v>
      </c>
      <c r="AR350" s="14">
        <v>349</v>
      </c>
    </row>
    <row r="351" spans="1:44" ht="9">
      <c r="A351" s="69" t="s">
        <v>436</v>
      </c>
      <c r="B351" s="70" t="s">
        <v>433</v>
      </c>
      <c r="C351" s="71">
        <v>148</v>
      </c>
      <c r="D351" s="72">
        <v>188.53406468321117</v>
      </c>
      <c r="E351" s="73">
        <v>3752.3553162853295</v>
      </c>
      <c r="F351" s="74">
        <v>4667.905860099658</v>
      </c>
      <c r="G351" s="75"/>
      <c r="H351" s="76"/>
      <c r="I351" s="76">
        <v>1.028257181207874</v>
      </c>
      <c r="J351" s="76"/>
      <c r="K351" s="76">
        <v>1.043875523763649</v>
      </c>
      <c r="L351" s="77">
        <v>1.0965874298893894</v>
      </c>
      <c r="M351" s="78">
        <v>3.61434</v>
      </c>
      <c r="N351" s="79">
        <v>7.22868</v>
      </c>
      <c r="O351" s="80">
        <v>22.97019476341758</v>
      </c>
      <c r="P351" s="78">
        <v>0</v>
      </c>
      <c r="Q351" s="79">
        <v>0</v>
      </c>
      <c r="R351" s="79">
        <v>59.26310248961736</v>
      </c>
      <c r="S351" s="81">
        <v>59.26310248961736</v>
      </c>
      <c r="T351" s="78">
        <v>0</v>
      </c>
      <c r="U351" s="82" t="s">
        <v>49</v>
      </c>
      <c r="V351" s="82">
        <v>0</v>
      </c>
      <c r="W351" s="83" t="s">
        <v>49</v>
      </c>
      <c r="X351" s="82">
        <v>96.35546349615144</v>
      </c>
      <c r="Y351" s="82">
        <v>1.625893</v>
      </c>
      <c r="Z351" s="80">
        <v>96.35546349615144</v>
      </c>
      <c r="AA351" s="75">
        <v>45.810738873928145</v>
      </c>
      <c r="AB351" s="76">
        <v>22.90536943696407</v>
      </c>
      <c r="AC351" s="84">
        <v>0.18324295549571254</v>
      </c>
      <c r="AD351" s="85">
        <v>628144.1180930724</v>
      </c>
      <c r="AE351" s="86">
        <v>6.135882560751729</v>
      </c>
      <c r="AF351" s="87"/>
      <c r="AG351" s="88" t="s">
        <v>436</v>
      </c>
      <c r="AH351" s="60" t="s">
        <v>434</v>
      </c>
      <c r="AI351" s="61">
        <v>348</v>
      </c>
      <c r="AJ351" s="62">
        <v>348</v>
      </c>
      <c r="AL351" s="64" t="s">
        <v>436</v>
      </c>
      <c r="AM351" s="65" t="s">
        <v>433</v>
      </c>
      <c r="AN351" s="66">
        <v>96.35546349615144</v>
      </c>
      <c r="AO351" s="67">
        <v>628144.1180930724</v>
      </c>
      <c r="AP351" s="68">
        <v>6.135882560751729</v>
      </c>
      <c r="AQ351" s="14">
        <v>148</v>
      </c>
      <c r="AR351" s="96">
        <v>350</v>
      </c>
    </row>
    <row r="352" spans="1:44" ht="9">
      <c r="A352" s="69" t="s">
        <v>437</v>
      </c>
      <c r="B352" s="70" t="s">
        <v>433</v>
      </c>
      <c r="C352" s="71">
        <v>125</v>
      </c>
      <c r="D352" s="72">
        <v>219.2535578713906</v>
      </c>
      <c r="E352" s="73">
        <v>8593.650793650793</v>
      </c>
      <c r="F352" s="74">
        <v>13906.261310170055</v>
      </c>
      <c r="G352" s="75"/>
      <c r="H352" s="76"/>
      <c r="I352" s="76">
        <v>1.0246652431850398</v>
      </c>
      <c r="J352" s="76"/>
      <c r="K352" s="76">
        <v>1.0423925946135142</v>
      </c>
      <c r="L352" s="77">
        <v>1.2835130799591077</v>
      </c>
      <c r="M352" s="78">
        <v>22.15063</v>
      </c>
      <c r="N352" s="79">
        <v>71.793768</v>
      </c>
      <c r="O352" s="80">
        <v>95.35582857086743</v>
      </c>
      <c r="P352" s="78">
        <v>60.0095769764436</v>
      </c>
      <c r="Q352" s="79">
        <v>11.520780901997606</v>
      </c>
      <c r="R352" s="79">
        <v>46.150701960441374</v>
      </c>
      <c r="S352" s="81">
        <v>117.68105983888259</v>
      </c>
      <c r="T352" s="78">
        <v>273.16284427705904</v>
      </c>
      <c r="U352" s="82">
        <v>4.5519875</v>
      </c>
      <c r="V352" s="82">
        <v>28.96891429202099</v>
      </c>
      <c r="W352" s="83">
        <v>2.51449225</v>
      </c>
      <c r="X352" s="82">
        <v>75.0361032625679</v>
      </c>
      <c r="Y352" s="82">
        <v>1.625893</v>
      </c>
      <c r="Z352" s="80">
        <v>377.16786183164794</v>
      </c>
      <c r="AA352" s="75">
        <v>175.29770285078243</v>
      </c>
      <c r="AB352" s="76">
        <v>87.6488514253912</v>
      </c>
      <c r="AC352" s="84">
        <v>0.7011908114031296</v>
      </c>
      <c r="AD352" s="85">
        <v>3015002.383521399</v>
      </c>
      <c r="AE352" s="86">
        <v>5.003881441594502</v>
      </c>
      <c r="AF352" s="87"/>
      <c r="AG352" s="88" t="s">
        <v>437</v>
      </c>
      <c r="AH352" s="60" t="s">
        <v>434</v>
      </c>
      <c r="AI352" s="61">
        <v>349</v>
      </c>
      <c r="AJ352" s="62">
        <v>349</v>
      </c>
      <c r="AL352" s="64" t="s">
        <v>437</v>
      </c>
      <c r="AM352" s="65" t="s">
        <v>433</v>
      </c>
      <c r="AN352" s="66">
        <v>377.16786183164794</v>
      </c>
      <c r="AO352" s="67">
        <v>3015002.383521399</v>
      </c>
      <c r="AP352" s="68">
        <v>5.003881441594502</v>
      </c>
      <c r="AQ352" s="14">
        <v>125</v>
      </c>
      <c r="AR352" s="14">
        <v>351</v>
      </c>
    </row>
    <row r="353" spans="1:44" ht="9">
      <c r="A353" s="69" t="s">
        <v>216</v>
      </c>
      <c r="B353" s="70" t="s">
        <v>433</v>
      </c>
      <c r="C353" s="71">
        <v>72</v>
      </c>
      <c r="D353" s="72">
        <v>95.53627601620337</v>
      </c>
      <c r="E353" s="73">
        <v>3029.055690072639</v>
      </c>
      <c r="F353" s="74">
        <v>4510.045473336097</v>
      </c>
      <c r="G353" s="75"/>
      <c r="H353" s="76"/>
      <c r="I353" s="76">
        <v>1.0240439991113948</v>
      </c>
      <c r="J353" s="76"/>
      <c r="K353" s="76">
        <v>1.037549128524961</v>
      </c>
      <c r="L353" s="77">
        <v>1.083128940295747</v>
      </c>
      <c r="M353" s="78">
        <v>6.562659999999999</v>
      </c>
      <c r="N353" s="79">
        <v>21.45364</v>
      </c>
      <c r="O353" s="80">
        <v>25.69488422347183</v>
      </c>
      <c r="P353" s="78">
        <v>0</v>
      </c>
      <c r="Q353" s="79">
        <v>17.755098358755173</v>
      </c>
      <c r="R353" s="79">
        <v>10.226697200269511</v>
      </c>
      <c r="S353" s="81">
        <v>27.981795559024683</v>
      </c>
      <c r="T353" s="78">
        <v>0</v>
      </c>
      <c r="U353" s="82" t="s">
        <v>49</v>
      </c>
      <c r="V353" s="82">
        <v>44.6450572210776</v>
      </c>
      <c r="W353" s="83">
        <v>2.51449225</v>
      </c>
      <c r="X353" s="82">
        <v>16.627515391037793</v>
      </c>
      <c r="Y353" s="82">
        <v>1.6258929999999998</v>
      </c>
      <c r="Z353" s="80">
        <v>61.2725726121154</v>
      </c>
      <c r="AA353" s="75">
        <v>58.516351509390724</v>
      </c>
      <c r="AB353" s="76">
        <v>29.258175754695362</v>
      </c>
      <c r="AC353" s="84">
        <v>0.2340654060375629</v>
      </c>
      <c r="AD353" s="85">
        <v>253389.40209791216</v>
      </c>
      <c r="AE353" s="86">
        <v>9.67247597647183</v>
      </c>
      <c r="AF353" s="87"/>
      <c r="AG353" s="88" t="s">
        <v>216</v>
      </c>
      <c r="AH353" s="60" t="s">
        <v>434</v>
      </c>
      <c r="AI353" s="6">
        <v>350</v>
      </c>
      <c r="AJ353" s="62">
        <v>350</v>
      </c>
      <c r="AL353" s="64" t="s">
        <v>216</v>
      </c>
      <c r="AM353" s="65" t="s">
        <v>433</v>
      </c>
      <c r="AN353" s="66">
        <v>61.2725726121154</v>
      </c>
      <c r="AO353" s="67">
        <v>253389.40209791216</v>
      </c>
      <c r="AP353" s="68">
        <v>9.67247597647183</v>
      </c>
      <c r="AQ353" s="14">
        <v>72</v>
      </c>
      <c r="AR353" s="14">
        <v>352</v>
      </c>
    </row>
    <row r="354" spans="1:44" ht="9">
      <c r="A354" s="69" t="s">
        <v>438</v>
      </c>
      <c r="B354" s="70" t="s">
        <v>433</v>
      </c>
      <c r="C354" s="71">
        <v>71</v>
      </c>
      <c r="D354" s="72">
        <v>111.20523007867413</v>
      </c>
      <c r="E354" s="73">
        <v>5106.493506493506</v>
      </c>
      <c r="F354" s="74">
        <v>8435.556610491301</v>
      </c>
      <c r="G354" s="75"/>
      <c r="H354" s="76"/>
      <c r="I354" s="76">
        <v>1.0247628063102705</v>
      </c>
      <c r="J354" s="76"/>
      <c r="K354" s="76">
        <v>1.0374263293204227</v>
      </c>
      <c r="L354" s="77">
        <v>1.080165719479686</v>
      </c>
      <c r="M354" s="78">
        <v>20.57885</v>
      </c>
      <c r="N354" s="79">
        <v>66.73802</v>
      </c>
      <c r="O354" s="80">
        <v>73.00547924669883</v>
      </c>
      <c r="P354" s="78">
        <v>0</v>
      </c>
      <c r="Q354" s="79">
        <v>49.80903339915341</v>
      </c>
      <c r="R354" s="79">
        <v>30.33168626081708</v>
      </c>
      <c r="S354" s="81">
        <v>80.14071965997049</v>
      </c>
      <c r="T354" s="78">
        <v>0</v>
      </c>
      <c r="U354" s="82" t="s">
        <v>49</v>
      </c>
      <c r="V354" s="82">
        <v>125.24442846216239</v>
      </c>
      <c r="W354" s="83">
        <v>2.51449225</v>
      </c>
      <c r="X354" s="82">
        <v>49.31607636965867</v>
      </c>
      <c r="Y354" s="82">
        <v>1.625893</v>
      </c>
      <c r="Z354" s="80">
        <v>174.56050483182105</v>
      </c>
      <c r="AA354" s="75">
        <v>153.28693232917436</v>
      </c>
      <c r="AB354" s="76">
        <v>76.6434661645872</v>
      </c>
      <c r="AC354" s="84">
        <v>0.6131477293166976</v>
      </c>
      <c r="AD354" s="85">
        <v>309242.1183231534</v>
      </c>
      <c r="AE354" s="86">
        <v>22.579137121212955</v>
      </c>
      <c r="AF354" s="87"/>
      <c r="AG354" s="88" t="s">
        <v>438</v>
      </c>
      <c r="AH354" s="60" t="s">
        <v>434</v>
      </c>
      <c r="AI354" s="6">
        <v>351</v>
      </c>
      <c r="AJ354" s="62">
        <v>351</v>
      </c>
      <c r="AL354" s="64" t="s">
        <v>438</v>
      </c>
      <c r="AM354" s="65" t="s">
        <v>433</v>
      </c>
      <c r="AN354" s="66">
        <v>174.56050483182105</v>
      </c>
      <c r="AO354" s="67">
        <v>309242.1183231534</v>
      </c>
      <c r="AP354" s="68">
        <v>22.579137121212955</v>
      </c>
      <c r="AQ354" s="14">
        <v>71</v>
      </c>
      <c r="AR354" s="14">
        <v>353</v>
      </c>
    </row>
    <row r="355" spans="1:44" ht="9">
      <c r="A355" s="69" t="s">
        <v>56</v>
      </c>
      <c r="B355" s="70" t="s">
        <v>433</v>
      </c>
      <c r="C355" s="71">
        <v>69</v>
      </c>
      <c r="D355" s="72">
        <v>80.58944522514815</v>
      </c>
      <c r="E355" s="73">
        <v>3572.207084468665</v>
      </c>
      <c r="F355" s="74">
        <v>4654.942307399571</v>
      </c>
      <c r="G355" s="75"/>
      <c r="H355" s="76"/>
      <c r="I355" s="76">
        <v>1.0243626580632785</v>
      </c>
      <c r="J355" s="76"/>
      <c r="K355" s="76">
        <v>1.037175455110364</v>
      </c>
      <c r="L355" s="77">
        <v>1.0804186451442774</v>
      </c>
      <c r="M355" s="78">
        <v>11.7762</v>
      </c>
      <c r="N355" s="79">
        <v>23.5524</v>
      </c>
      <c r="O355" s="80">
        <v>23.535236089367515</v>
      </c>
      <c r="P355" s="78">
        <v>0</v>
      </c>
      <c r="Q355" s="79">
        <v>0</v>
      </c>
      <c r="R355" s="79">
        <v>41.89272023907418</v>
      </c>
      <c r="S355" s="81">
        <v>41.89272023907418</v>
      </c>
      <c r="T355" s="78">
        <v>0</v>
      </c>
      <c r="U355" s="82" t="s">
        <v>49</v>
      </c>
      <c r="V355" s="82">
        <v>0</v>
      </c>
      <c r="W355" s="83" t="s">
        <v>49</v>
      </c>
      <c r="X355" s="82">
        <v>68.11308058766903</v>
      </c>
      <c r="Y355" s="82">
        <v>1.6258929999999998</v>
      </c>
      <c r="Z355" s="80">
        <v>68.11308058766903</v>
      </c>
      <c r="AA355" s="75">
        <v>72.85335457741851</v>
      </c>
      <c r="AB355" s="76">
        <v>36.426677288709264</v>
      </c>
      <c r="AC355" s="84">
        <v>0.2914134183096741</v>
      </c>
      <c r="AD355" s="85">
        <v>211971.38244213533</v>
      </c>
      <c r="AE355" s="86">
        <v>12.853259681176588</v>
      </c>
      <c r="AF355" s="87"/>
      <c r="AG355" s="88" t="s">
        <v>56</v>
      </c>
      <c r="AH355" s="60" t="s">
        <v>434</v>
      </c>
      <c r="AI355" s="61">
        <v>352</v>
      </c>
      <c r="AJ355" s="62">
        <v>352</v>
      </c>
      <c r="AL355" s="64" t="s">
        <v>56</v>
      </c>
      <c r="AM355" s="65" t="s">
        <v>433</v>
      </c>
      <c r="AN355" s="66">
        <v>68.11308058766903</v>
      </c>
      <c r="AO355" s="67">
        <v>211971.38244213533</v>
      </c>
      <c r="AP355" s="68">
        <v>12.853259681176588</v>
      </c>
      <c r="AQ355" s="14">
        <v>69</v>
      </c>
      <c r="AR355" s="14">
        <v>354</v>
      </c>
    </row>
    <row r="356" spans="1:44" ht="9">
      <c r="A356" s="69" t="s">
        <v>439</v>
      </c>
      <c r="B356" s="70" t="s">
        <v>433</v>
      </c>
      <c r="C356" s="71">
        <v>66</v>
      </c>
      <c r="D356" s="72">
        <v>66.89139598876628</v>
      </c>
      <c r="E356" s="73">
        <v>3159.090909090909</v>
      </c>
      <c r="F356" s="74">
        <v>3762.949072881791</v>
      </c>
      <c r="G356" s="75"/>
      <c r="H356" s="76"/>
      <c r="I356" s="76">
        <v>1.0246652431850398</v>
      </c>
      <c r="J356" s="76"/>
      <c r="K356" s="76">
        <v>1.036785168634992</v>
      </c>
      <c r="L356" s="77">
        <v>1.077689917028581</v>
      </c>
      <c r="M356" s="78">
        <v>3.7466</v>
      </c>
      <c r="N356" s="79">
        <v>7.4932</v>
      </c>
      <c r="O356" s="80">
        <v>10.753287752187752</v>
      </c>
      <c r="P356" s="78">
        <v>0</v>
      </c>
      <c r="Q356" s="79">
        <v>0</v>
      </c>
      <c r="R356" s="79">
        <v>19.140852198894198</v>
      </c>
      <c r="S356" s="81">
        <v>19.140852198894198</v>
      </c>
      <c r="T356" s="78">
        <v>0</v>
      </c>
      <c r="U356" s="82" t="s">
        <v>49</v>
      </c>
      <c r="V356" s="82">
        <v>0</v>
      </c>
      <c r="W356" s="83" t="s">
        <v>49</v>
      </c>
      <c r="X356" s="82">
        <v>31.120977604216677</v>
      </c>
      <c r="Y356" s="82">
        <v>1.6258929999999996</v>
      </c>
      <c r="Z356" s="80">
        <v>31.120977604216677</v>
      </c>
      <c r="AA356" s="75">
        <v>37.46936646745428</v>
      </c>
      <c r="AB356" s="76">
        <v>18.734683233727143</v>
      </c>
      <c r="AC356" s="84">
        <v>0.14987746586981715</v>
      </c>
      <c r="AD356" s="85">
        <v>166731.67142815268</v>
      </c>
      <c r="AE356" s="86">
        <v>7.466122623889654</v>
      </c>
      <c r="AF356" s="87"/>
      <c r="AG356" s="88" t="s">
        <v>439</v>
      </c>
      <c r="AH356" s="60" t="s">
        <v>434</v>
      </c>
      <c r="AI356" s="61">
        <v>353</v>
      </c>
      <c r="AJ356" s="62">
        <v>353</v>
      </c>
      <c r="AL356" s="64" t="s">
        <v>439</v>
      </c>
      <c r="AM356" s="65" t="s">
        <v>433</v>
      </c>
      <c r="AN356" s="66">
        <v>31.120977604216677</v>
      </c>
      <c r="AO356" s="67">
        <v>166731.67142815268</v>
      </c>
      <c r="AP356" s="68">
        <v>7.466122623889654</v>
      </c>
      <c r="AQ356" s="14">
        <v>66</v>
      </c>
      <c r="AR356" s="96">
        <v>355</v>
      </c>
    </row>
    <row r="357" spans="1:44" s="117" customFormat="1" ht="9">
      <c r="A357" s="97" t="s">
        <v>434</v>
      </c>
      <c r="B357" s="98"/>
      <c r="C357" s="99">
        <f>SUM(C348:C356)</f>
        <v>1720</v>
      </c>
      <c r="D357" s="124">
        <f>SUM(D348:D356)</f>
        <v>2285.2899248303347</v>
      </c>
      <c r="E357" s="101"/>
      <c r="F357" s="124"/>
      <c r="G357" s="101"/>
      <c r="H357" s="99"/>
      <c r="I357" s="99"/>
      <c r="J357" s="99"/>
      <c r="K357" s="99"/>
      <c r="L357" s="124"/>
      <c r="M357" s="103">
        <f aca="true" t="shared" si="40" ref="M357:Z357">SUM(M348:M356)</f>
        <v>189.93492999999998</v>
      </c>
      <c r="N357" s="107">
        <f t="shared" si="40"/>
        <v>572.4192527727273</v>
      </c>
      <c r="O357" s="125">
        <f t="shared" si="40"/>
        <v>725.8046674254546</v>
      </c>
      <c r="P357" s="103">
        <f t="shared" si="40"/>
        <v>348.0614378793445</v>
      </c>
      <c r="Q357" s="107">
        <f t="shared" si="40"/>
        <v>350.26576505794446</v>
      </c>
      <c r="R357" s="107">
        <f t="shared" si="40"/>
        <v>1236.1085613054488</v>
      </c>
      <c r="S357" s="126">
        <f t="shared" si="40"/>
        <v>1934.435764242738</v>
      </c>
      <c r="T357" s="103">
        <f t="shared" si="40"/>
        <v>1584.3713144588025</v>
      </c>
      <c r="U357" s="107">
        <f t="shared" si="40"/>
        <v>18.207949999999997</v>
      </c>
      <c r="V357" s="107">
        <f t="shared" si="40"/>
        <v>893.2425840685222</v>
      </c>
      <c r="W357" s="107">
        <f t="shared" si="40"/>
        <v>16.936366575443788</v>
      </c>
      <c r="X357" s="107">
        <f t="shared" si="40"/>
        <v>2395.2206932866</v>
      </c>
      <c r="Y357" s="107">
        <f t="shared" si="40"/>
        <v>15.832067785229887</v>
      </c>
      <c r="Z357" s="125">
        <f t="shared" si="40"/>
        <v>4872.834591813926</v>
      </c>
      <c r="AA357" s="108">
        <f>Z357*1000000/((C357+D357)/4)/1000/25</f>
        <v>194.65595483034966</v>
      </c>
      <c r="AB357" s="127">
        <f>Z357*1000000/((C357+D357)/2)/1000/25</f>
        <v>97.32797741517483</v>
      </c>
      <c r="AC357" s="113">
        <f>AA357/250</f>
        <v>0.7786238193213987</v>
      </c>
      <c r="AD357" s="111">
        <v>19409192.164467845</v>
      </c>
      <c r="AE357" s="112">
        <v>10.042323349726137</v>
      </c>
      <c r="AF357" s="113"/>
      <c r="AG357" s="114" t="s">
        <v>434</v>
      </c>
      <c r="AH357" s="114" t="s">
        <v>434</v>
      </c>
      <c r="AI357" s="115">
        <v>354</v>
      </c>
      <c r="AJ357" s="116">
        <v>354</v>
      </c>
      <c r="AL357" s="118"/>
      <c r="AM357" s="119"/>
      <c r="AN357" s="120">
        <v>4872.834591813926</v>
      </c>
      <c r="AO357" s="121">
        <v>19409192.164467845</v>
      </c>
      <c r="AP357" s="122">
        <v>10.042323349726137</v>
      </c>
      <c r="AQ357" s="123"/>
      <c r="AR357" s="123">
        <v>356</v>
      </c>
    </row>
    <row r="358" spans="1:44" ht="9">
      <c r="A358" s="69" t="s">
        <v>440</v>
      </c>
      <c r="B358" s="70" t="s">
        <v>441</v>
      </c>
      <c r="C358" s="71">
        <v>130</v>
      </c>
      <c r="D358" s="72">
        <v>191.1487733071639</v>
      </c>
      <c r="E358" s="73">
        <v>2780.8564231738037</v>
      </c>
      <c r="F358" s="74">
        <v>1264.504549926729</v>
      </c>
      <c r="G358" s="75"/>
      <c r="H358" s="76"/>
      <c r="I358" s="76">
        <v>1.028257181207874</v>
      </c>
      <c r="J358" s="76"/>
      <c r="K358" s="76">
        <v>1.042736952475</v>
      </c>
      <c r="L358" s="77">
        <v>1.0916061805015507</v>
      </c>
      <c r="M358" s="78">
        <v>0.956835</v>
      </c>
      <c r="N358" s="79">
        <v>1.91367</v>
      </c>
      <c r="O358" s="80">
        <v>13.799008646016684</v>
      </c>
      <c r="P358" s="78">
        <v>0</v>
      </c>
      <c r="Q358" s="79">
        <v>0</v>
      </c>
      <c r="R358" s="79">
        <v>35.60144230672305</v>
      </c>
      <c r="S358" s="81">
        <v>35.60144230672305</v>
      </c>
      <c r="T358" s="78">
        <v>0</v>
      </c>
      <c r="U358" s="82" t="s">
        <v>49</v>
      </c>
      <c r="V358" s="82">
        <v>0</v>
      </c>
      <c r="W358" s="83" t="s">
        <v>49</v>
      </c>
      <c r="X358" s="82">
        <v>37.014698521396106</v>
      </c>
      <c r="Y358" s="82">
        <v>1.0396965999999999</v>
      </c>
      <c r="Z358" s="80">
        <v>37.014698521396106</v>
      </c>
      <c r="AA358" s="75">
        <v>18.441147080947815</v>
      </c>
      <c r="AB358" s="76">
        <v>9.220573540473909</v>
      </c>
      <c r="AC358" s="84">
        <v>0.07376458832379128</v>
      </c>
      <c r="AD358" s="85">
        <v>547919.1918219004</v>
      </c>
      <c r="AE358" s="86">
        <v>2.7022012788650507</v>
      </c>
      <c r="AF358" s="87"/>
      <c r="AG358" s="88" t="s">
        <v>440</v>
      </c>
      <c r="AH358" s="60" t="s">
        <v>442</v>
      </c>
      <c r="AI358" s="6">
        <v>355</v>
      </c>
      <c r="AJ358" s="62">
        <v>355</v>
      </c>
      <c r="AL358" s="64" t="s">
        <v>440</v>
      </c>
      <c r="AM358" s="65" t="s">
        <v>441</v>
      </c>
      <c r="AN358" s="66">
        <v>37.014698521396106</v>
      </c>
      <c r="AO358" s="67">
        <v>547919.1918219004</v>
      </c>
      <c r="AP358" s="68">
        <v>2.7022012788650507</v>
      </c>
      <c r="AQ358" s="14">
        <v>130</v>
      </c>
      <c r="AR358" s="14">
        <v>357</v>
      </c>
    </row>
    <row r="359" spans="1:44" ht="9">
      <c r="A359" s="69" t="s">
        <v>443</v>
      </c>
      <c r="B359" s="70" t="s">
        <v>441</v>
      </c>
      <c r="C359" s="71">
        <v>60</v>
      </c>
      <c r="D359" s="72">
        <v>68.80246551724139</v>
      </c>
      <c r="E359" s="73">
        <v>3107.8651685393256</v>
      </c>
      <c r="F359" s="74">
        <v>1518.9606741572934</v>
      </c>
      <c r="G359" s="75"/>
      <c r="H359" s="76"/>
      <c r="I359" s="76">
        <v>1.0244652246634343</v>
      </c>
      <c r="J359" s="76"/>
      <c r="K359" s="76">
        <v>1.03594834525631</v>
      </c>
      <c r="L359" s="77">
        <v>1.0747038772572657</v>
      </c>
      <c r="M359" s="78">
        <v>6.454594</v>
      </c>
      <c r="N359" s="79">
        <v>19.421336</v>
      </c>
      <c r="O359" s="80">
        <v>12.70062727265476</v>
      </c>
      <c r="P359" s="78">
        <v>0</v>
      </c>
      <c r="Q359" s="79">
        <v>7.580368765382989</v>
      </c>
      <c r="R359" s="79">
        <v>7.446379014559497</v>
      </c>
      <c r="S359" s="81">
        <v>15.026747779942486</v>
      </c>
      <c r="T359" s="78">
        <v>0</v>
      </c>
      <c r="U359" s="82" t="s">
        <v>49</v>
      </c>
      <c r="V359" s="82">
        <v>12.188641326953706</v>
      </c>
      <c r="W359" s="83">
        <v>1.6079219499999997</v>
      </c>
      <c r="X359" s="82">
        <v>7.741974943748859</v>
      </c>
      <c r="Y359" s="82">
        <v>1.0396966</v>
      </c>
      <c r="Z359" s="80">
        <v>19.930616270702565</v>
      </c>
      <c r="AA359" s="75">
        <v>24.758055604809417</v>
      </c>
      <c r="AB359" s="76">
        <v>12.37902780240471</v>
      </c>
      <c r="AC359" s="84">
        <v>0.09903222241923769</v>
      </c>
      <c r="AD359" s="85">
        <v>173149.07730082434</v>
      </c>
      <c r="AE359" s="86">
        <v>4.604267393484441</v>
      </c>
      <c r="AF359" s="87"/>
      <c r="AG359" s="88" t="s">
        <v>443</v>
      </c>
      <c r="AH359" s="60" t="s">
        <v>442</v>
      </c>
      <c r="AI359" s="61">
        <v>356</v>
      </c>
      <c r="AJ359" s="62">
        <v>356</v>
      </c>
      <c r="AL359" s="64" t="s">
        <v>443</v>
      </c>
      <c r="AM359" s="65" t="s">
        <v>441</v>
      </c>
      <c r="AN359" s="66">
        <v>19.930616270702565</v>
      </c>
      <c r="AO359" s="67">
        <v>173149.07730082434</v>
      </c>
      <c r="AP359" s="68">
        <v>4.604267393484441</v>
      </c>
      <c r="AQ359" s="14">
        <v>60</v>
      </c>
      <c r="AR359" s="14">
        <v>358</v>
      </c>
    </row>
    <row r="360" spans="1:44" s="117" customFormat="1" ht="9">
      <c r="A360" s="97" t="s">
        <v>442</v>
      </c>
      <c r="B360" s="98"/>
      <c r="C360" s="99">
        <f>SUM(C358:C359)</f>
        <v>190</v>
      </c>
      <c r="D360" s="124">
        <f>SUM(D358:D359)</f>
        <v>259.9512388244053</v>
      </c>
      <c r="E360" s="101"/>
      <c r="F360" s="124"/>
      <c r="G360" s="101"/>
      <c r="H360" s="99"/>
      <c r="I360" s="99"/>
      <c r="J360" s="99"/>
      <c r="K360" s="99"/>
      <c r="L360" s="124"/>
      <c r="M360" s="103">
        <f aca="true" t="shared" si="41" ref="M360:Z360">SUM(M358:M359)</f>
        <v>7.411429</v>
      </c>
      <c r="N360" s="107">
        <f t="shared" si="41"/>
        <v>21.335006</v>
      </c>
      <c r="O360" s="125">
        <f t="shared" si="41"/>
        <v>26.499635918671444</v>
      </c>
      <c r="P360" s="103">
        <f t="shared" si="41"/>
        <v>0</v>
      </c>
      <c r="Q360" s="107">
        <f t="shared" si="41"/>
        <v>7.580368765382989</v>
      </c>
      <c r="R360" s="107">
        <f t="shared" si="41"/>
        <v>43.04782132128255</v>
      </c>
      <c r="S360" s="126">
        <f t="shared" si="41"/>
        <v>50.62819008666554</v>
      </c>
      <c r="T360" s="103">
        <f t="shared" si="41"/>
        <v>0</v>
      </c>
      <c r="U360" s="107">
        <f t="shared" si="41"/>
        <v>0</v>
      </c>
      <c r="V360" s="107">
        <f t="shared" si="41"/>
        <v>12.188641326953706</v>
      </c>
      <c r="W360" s="107">
        <f t="shared" si="41"/>
        <v>1.6079219499999997</v>
      </c>
      <c r="X360" s="107">
        <f t="shared" si="41"/>
        <v>44.756673465144964</v>
      </c>
      <c r="Y360" s="107">
        <f t="shared" si="41"/>
        <v>2.0793932</v>
      </c>
      <c r="Z360" s="125">
        <f t="shared" si="41"/>
        <v>56.94531479209867</v>
      </c>
      <c r="AA360" s="108">
        <f>Z360*1000000/((C360+D360)/4)/1000/25</f>
        <v>20.24941722694418</v>
      </c>
      <c r="AB360" s="127">
        <f>Z360*1000000/((C360+D360)/2)/1000/25</f>
        <v>10.12470861347209</v>
      </c>
      <c r="AC360" s="113">
        <f>AA360/250</f>
        <v>0.08099766890777671</v>
      </c>
      <c r="AD360" s="111">
        <v>721068.2691227248</v>
      </c>
      <c r="AE360" s="112">
        <v>3.1589416553514527</v>
      </c>
      <c r="AF360" s="113"/>
      <c r="AG360" s="114" t="s">
        <v>442</v>
      </c>
      <c r="AH360" s="114" t="s">
        <v>442</v>
      </c>
      <c r="AI360" s="135">
        <v>357</v>
      </c>
      <c r="AJ360" s="116">
        <v>357</v>
      </c>
      <c r="AL360" s="118"/>
      <c r="AM360" s="119"/>
      <c r="AN360" s="120">
        <v>56.94531479209867</v>
      </c>
      <c r="AO360" s="121">
        <v>721068.2691227248</v>
      </c>
      <c r="AP360" s="122">
        <v>3.1589416553514527</v>
      </c>
      <c r="AQ360" s="123"/>
      <c r="AR360" s="123">
        <v>359</v>
      </c>
    </row>
    <row r="361" spans="1:44" ht="9">
      <c r="A361" s="69" t="s">
        <v>444</v>
      </c>
      <c r="B361" s="70" t="s">
        <v>445</v>
      </c>
      <c r="C361" s="71">
        <v>996</v>
      </c>
      <c r="D361" s="72">
        <v>1277.0522989299027</v>
      </c>
      <c r="E361" s="73">
        <v>6637.405574368325</v>
      </c>
      <c r="F361" s="74">
        <v>7553.045455277148</v>
      </c>
      <c r="G361" s="75">
        <v>1.03</v>
      </c>
      <c r="H361" s="76">
        <v>1.11</v>
      </c>
      <c r="I361" s="76">
        <v>1.17</v>
      </c>
      <c r="J361" s="76">
        <v>1.22</v>
      </c>
      <c r="K361" s="76">
        <v>1.22</v>
      </c>
      <c r="L361" s="77">
        <v>1.400701754385965</v>
      </c>
      <c r="M361" s="78">
        <v>116.554074</v>
      </c>
      <c r="N361" s="79">
        <v>303.8585989230769</v>
      </c>
      <c r="O361" s="80">
        <v>355.0860335677329</v>
      </c>
      <c r="P361" s="78">
        <v>67.63124163732958</v>
      </c>
      <c r="Q361" s="79">
        <v>52.52937912253995</v>
      </c>
      <c r="R361" s="79">
        <v>424.65494779078057</v>
      </c>
      <c r="S361" s="81">
        <v>544.8155685506501</v>
      </c>
      <c r="T361" s="78">
        <v>272.7471127295477</v>
      </c>
      <c r="U361" s="82">
        <v>4.0328568</v>
      </c>
      <c r="V361" s="82">
        <v>117.02113591556513</v>
      </c>
      <c r="W361" s="83">
        <v>2.2277273760000003</v>
      </c>
      <c r="X361" s="82">
        <v>611.7019856349152</v>
      </c>
      <c r="Y361" s="82">
        <v>1.4404682880000004</v>
      </c>
      <c r="Z361" s="80">
        <v>1001.4702342800281</v>
      </c>
      <c r="AA361" s="75">
        <v>70.49342312107791</v>
      </c>
      <c r="AB361" s="76">
        <v>35.246711560538955</v>
      </c>
      <c r="AC361" s="84">
        <v>0.28197369248431164</v>
      </c>
      <c r="AD361" s="85">
        <v>20744360.347964134</v>
      </c>
      <c r="AE361" s="86">
        <v>1.9310698763065273</v>
      </c>
      <c r="AF361" s="87"/>
      <c r="AG361" s="88" t="s">
        <v>444</v>
      </c>
      <c r="AH361" s="60" t="s">
        <v>446</v>
      </c>
      <c r="AI361" s="6">
        <v>358</v>
      </c>
      <c r="AJ361" s="62">
        <v>358</v>
      </c>
      <c r="AL361" s="64" t="s">
        <v>444</v>
      </c>
      <c r="AM361" s="65" t="s">
        <v>445</v>
      </c>
      <c r="AN361" s="66">
        <v>1001.4702342800281</v>
      </c>
      <c r="AO361" s="67">
        <v>20744360.347964134</v>
      </c>
      <c r="AP361" s="68">
        <v>1.9310698763065273</v>
      </c>
      <c r="AQ361" s="14">
        <v>996</v>
      </c>
      <c r="AR361" s="96">
        <v>360</v>
      </c>
    </row>
    <row r="362" spans="1:44" ht="9">
      <c r="A362" s="69" t="s">
        <v>447</v>
      </c>
      <c r="B362" s="70" t="s">
        <v>445</v>
      </c>
      <c r="C362" s="71">
        <v>964</v>
      </c>
      <c r="D362" s="72">
        <v>1432.513901908068</v>
      </c>
      <c r="E362" s="73">
        <v>6513.367830961622</v>
      </c>
      <c r="F362" s="74">
        <v>5613.598861475766</v>
      </c>
      <c r="G362" s="75">
        <v>1.07</v>
      </c>
      <c r="H362" s="76">
        <v>1.09</v>
      </c>
      <c r="I362" s="76">
        <v>1.13</v>
      </c>
      <c r="J362" s="76">
        <v>1.19</v>
      </c>
      <c r="K362" s="76">
        <v>1.18</v>
      </c>
      <c r="L362" s="77">
        <v>1.3375944055944053</v>
      </c>
      <c r="M362" s="78">
        <v>150.67535999999998</v>
      </c>
      <c r="N362" s="79">
        <v>452.8905999421965</v>
      </c>
      <c r="O362" s="80">
        <v>445.4575438478022</v>
      </c>
      <c r="P362" s="78">
        <v>103.19804236338395</v>
      </c>
      <c r="Q362" s="79">
        <v>116.46498563533541</v>
      </c>
      <c r="R362" s="79">
        <v>373.14658909247214</v>
      </c>
      <c r="S362" s="81">
        <v>592.8096170911915</v>
      </c>
      <c r="T362" s="78">
        <v>416.1829268918611</v>
      </c>
      <c r="U362" s="82">
        <v>4.0328568</v>
      </c>
      <c r="V362" s="82">
        <v>259.45223684528344</v>
      </c>
      <c r="W362" s="83">
        <v>2.227727376</v>
      </c>
      <c r="X362" s="82">
        <v>537.5058283630729</v>
      </c>
      <c r="Y362" s="82">
        <v>1.4404682880000002</v>
      </c>
      <c r="Z362" s="80">
        <v>1213.1409921002173</v>
      </c>
      <c r="AA362" s="75">
        <v>80.9937128182287</v>
      </c>
      <c r="AB362" s="76">
        <v>40.49685640911435</v>
      </c>
      <c r="AC362" s="84">
        <v>0.3239748512729148</v>
      </c>
      <c r="AD362" s="85">
        <v>17014895.140283365</v>
      </c>
      <c r="AE362" s="86">
        <v>2.851950557668882</v>
      </c>
      <c r="AF362" s="87"/>
      <c r="AG362" s="88" t="s">
        <v>447</v>
      </c>
      <c r="AH362" s="60" t="s">
        <v>446</v>
      </c>
      <c r="AI362" s="6">
        <v>359</v>
      </c>
      <c r="AJ362" s="62">
        <v>359</v>
      </c>
      <c r="AL362" s="64" t="s">
        <v>447</v>
      </c>
      <c r="AM362" s="65" t="s">
        <v>445</v>
      </c>
      <c r="AN362" s="66">
        <v>1213.1409921002173</v>
      </c>
      <c r="AO362" s="67">
        <v>17014895.140283365</v>
      </c>
      <c r="AP362" s="68">
        <v>2.851950557668882</v>
      </c>
      <c r="AQ362" s="14">
        <v>964</v>
      </c>
      <c r="AR362" s="14">
        <v>361</v>
      </c>
    </row>
    <row r="363" spans="1:44" ht="9">
      <c r="A363" s="69" t="s">
        <v>448</v>
      </c>
      <c r="B363" s="70" t="s">
        <v>445</v>
      </c>
      <c r="C363" s="71">
        <v>438</v>
      </c>
      <c r="D363" s="72">
        <v>572.3861538677668</v>
      </c>
      <c r="E363" s="73">
        <v>6183.016105417277</v>
      </c>
      <c r="F363" s="74">
        <v>7307.644012353732</v>
      </c>
      <c r="G363" s="75"/>
      <c r="H363" s="76"/>
      <c r="I363" s="76">
        <v>1.0348127102522624</v>
      </c>
      <c r="J363" s="76"/>
      <c r="K363" s="76">
        <v>1.0534018820331053</v>
      </c>
      <c r="L363" s="77">
        <v>1.1862423363505834</v>
      </c>
      <c r="M363" s="78">
        <v>76.37439</v>
      </c>
      <c r="N363" s="79">
        <v>234.84141461538462</v>
      </c>
      <c r="O363" s="80">
        <v>229.17872763235025</v>
      </c>
      <c r="P363" s="78">
        <v>167.79301795769953</v>
      </c>
      <c r="Q363" s="79">
        <v>92.55212867829455</v>
      </c>
      <c r="R363" s="79">
        <v>446.22568985083507</v>
      </c>
      <c r="S363" s="81">
        <v>706.5708364868292</v>
      </c>
      <c r="T363" s="78">
        <v>613.7734362478282</v>
      </c>
      <c r="U363" s="82">
        <v>3.6579199999999994</v>
      </c>
      <c r="V363" s="82">
        <v>187.01216395801492</v>
      </c>
      <c r="W363" s="83">
        <v>2.0206144</v>
      </c>
      <c r="X363" s="82">
        <v>583.0149256426769</v>
      </c>
      <c r="Y363" s="82">
        <v>1.3065471999999998</v>
      </c>
      <c r="Z363" s="80">
        <v>1383.80052584852</v>
      </c>
      <c r="AA363" s="75">
        <v>219.13214397110565</v>
      </c>
      <c r="AB363" s="76">
        <v>109.56607198555282</v>
      </c>
      <c r="AC363" s="84">
        <v>0.8765285758844226</v>
      </c>
      <c r="AD363" s="85">
        <v>5314431.6046183</v>
      </c>
      <c r="AE363" s="86">
        <v>10.415416953684996</v>
      </c>
      <c r="AF363" s="87"/>
      <c r="AG363" s="88" t="s">
        <v>448</v>
      </c>
      <c r="AH363" s="60" t="s">
        <v>446</v>
      </c>
      <c r="AI363" s="61">
        <v>360</v>
      </c>
      <c r="AJ363" s="62">
        <v>360</v>
      </c>
      <c r="AL363" s="64" t="s">
        <v>448</v>
      </c>
      <c r="AM363" s="65" t="s">
        <v>445</v>
      </c>
      <c r="AN363" s="66">
        <v>1383.80052584852</v>
      </c>
      <c r="AO363" s="67">
        <v>5314431.6046183</v>
      </c>
      <c r="AP363" s="68">
        <v>10.415416953684996</v>
      </c>
      <c r="AQ363" s="14">
        <v>438</v>
      </c>
      <c r="AR363" s="14">
        <v>362</v>
      </c>
    </row>
    <row r="364" spans="1:44" ht="9">
      <c r="A364" s="69" t="s">
        <v>449</v>
      </c>
      <c r="B364" s="70" t="s">
        <v>445</v>
      </c>
      <c r="C364" s="71">
        <v>349</v>
      </c>
      <c r="D364" s="72">
        <v>424.7354941944713</v>
      </c>
      <c r="E364" s="73">
        <v>4685.564762320105</v>
      </c>
      <c r="F364" s="74">
        <v>5284.615544694025</v>
      </c>
      <c r="G364" s="75"/>
      <c r="H364" s="76"/>
      <c r="I364" s="76">
        <v>1.0347580816503048</v>
      </c>
      <c r="J364" s="76"/>
      <c r="K364" s="76">
        <v>1.0514075314769373</v>
      </c>
      <c r="L364" s="77">
        <v>1.1075994246418217</v>
      </c>
      <c r="M364" s="78">
        <v>49.755199999999995</v>
      </c>
      <c r="N364" s="79">
        <v>122.31824492957745</v>
      </c>
      <c r="O364" s="80">
        <v>125.20225600094648</v>
      </c>
      <c r="P364" s="78">
        <v>59.13907968585872</v>
      </c>
      <c r="Q364" s="79">
        <v>69.89735314769734</v>
      </c>
      <c r="R364" s="79">
        <v>515.716157171952</v>
      </c>
      <c r="S364" s="81">
        <v>644.7525900055081</v>
      </c>
      <c r="T364" s="78">
        <v>216.3260223644963</v>
      </c>
      <c r="U364" s="82">
        <v>3.65792</v>
      </c>
      <c r="V364" s="82">
        <v>141.23559829212257</v>
      </c>
      <c r="W364" s="83">
        <v>2.0206144</v>
      </c>
      <c r="X364" s="82">
        <v>673.8075011477738</v>
      </c>
      <c r="Y364" s="82">
        <v>1.3065472</v>
      </c>
      <c r="Z364" s="80">
        <v>1031.3691218043928</v>
      </c>
      <c r="AA364" s="75">
        <v>213.27580384625188</v>
      </c>
      <c r="AB364" s="76">
        <v>106.63790192312594</v>
      </c>
      <c r="AC364" s="84">
        <v>0.8531032153850076</v>
      </c>
      <c r="AD364" s="85">
        <v>1739244.5770075857</v>
      </c>
      <c r="AE364" s="86">
        <v>23.719933020090586</v>
      </c>
      <c r="AF364" s="87"/>
      <c r="AG364" s="88" t="s">
        <v>449</v>
      </c>
      <c r="AH364" s="60" t="s">
        <v>446</v>
      </c>
      <c r="AI364" s="61">
        <v>361</v>
      </c>
      <c r="AJ364" s="62">
        <v>361</v>
      </c>
      <c r="AL364" s="64" t="s">
        <v>449</v>
      </c>
      <c r="AM364" s="65" t="s">
        <v>445</v>
      </c>
      <c r="AN364" s="66">
        <v>1031.3691218043928</v>
      </c>
      <c r="AO364" s="67">
        <v>1739244.5770075857</v>
      </c>
      <c r="AP364" s="68">
        <v>23.719933020090586</v>
      </c>
      <c r="AQ364" s="14">
        <v>349</v>
      </c>
      <c r="AR364" s="14">
        <v>363</v>
      </c>
    </row>
    <row r="365" spans="1:44" ht="9">
      <c r="A365" s="69" t="s">
        <v>450</v>
      </c>
      <c r="B365" s="70" t="s">
        <v>445</v>
      </c>
      <c r="C365" s="71">
        <v>139</v>
      </c>
      <c r="D365" s="72">
        <v>193.4887178293261</v>
      </c>
      <c r="E365" s="73">
        <v>4323.319027181688</v>
      </c>
      <c r="F365" s="74">
        <v>4267.961510470409</v>
      </c>
      <c r="G365" s="75"/>
      <c r="H365" s="76"/>
      <c r="I365" s="76">
        <v>1.0299832736425847</v>
      </c>
      <c r="J365" s="76"/>
      <c r="K365" s="76">
        <v>1.0433246811328876</v>
      </c>
      <c r="L365" s="77">
        <v>1.0883519314126597</v>
      </c>
      <c r="M365" s="78">
        <v>4.50527</v>
      </c>
      <c r="N365" s="79">
        <v>9.28522</v>
      </c>
      <c r="O365" s="80">
        <v>23.179581486299682</v>
      </c>
      <c r="P365" s="78">
        <v>0</v>
      </c>
      <c r="Q365" s="79">
        <v>1.769131587841164</v>
      </c>
      <c r="R365" s="79">
        <v>56.265057058970854</v>
      </c>
      <c r="S365" s="81">
        <v>58.03418864681202</v>
      </c>
      <c r="T365" s="78">
        <v>0</v>
      </c>
      <c r="U365" s="82" t="s">
        <v>49</v>
      </c>
      <c r="V365" s="82">
        <v>3.574732761886721</v>
      </c>
      <c r="W365" s="83">
        <v>2.0206144</v>
      </c>
      <c r="X365" s="82">
        <v>73.5129527582386</v>
      </c>
      <c r="Y365" s="82">
        <v>1.3065471999999998</v>
      </c>
      <c r="Z365" s="80">
        <v>77.08768552012532</v>
      </c>
      <c r="AA365" s="75">
        <v>37.09608483482854</v>
      </c>
      <c r="AB365" s="76">
        <v>18.54804241741427</v>
      </c>
      <c r="AC365" s="84">
        <v>0.14838433933931416</v>
      </c>
      <c r="AD365" s="85">
        <v>609979.0107347809</v>
      </c>
      <c r="AE365" s="86">
        <v>5.0551041372564915</v>
      </c>
      <c r="AF365" s="87"/>
      <c r="AG365" s="88" t="s">
        <v>450</v>
      </c>
      <c r="AH365" s="60" t="s">
        <v>446</v>
      </c>
      <c r="AI365" s="6">
        <v>362</v>
      </c>
      <c r="AJ365" s="62">
        <v>362</v>
      </c>
      <c r="AL365" s="64" t="s">
        <v>450</v>
      </c>
      <c r="AM365" s="65" t="s">
        <v>445</v>
      </c>
      <c r="AN365" s="66">
        <v>77.08768552012532</v>
      </c>
      <c r="AO365" s="67">
        <v>609979.0107347809</v>
      </c>
      <c r="AP365" s="68">
        <v>5.0551041372564915</v>
      </c>
      <c r="AQ365" s="14">
        <v>139</v>
      </c>
      <c r="AR365" s="14">
        <v>364</v>
      </c>
    </row>
    <row r="366" spans="1:44" ht="9">
      <c r="A366" s="69" t="s">
        <v>451</v>
      </c>
      <c r="B366" s="70" t="s">
        <v>445</v>
      </c>
      <c r="C366" s="71">
        <v>104</v>
      </c>
      <c r="D366" s="72">
        <v>132.85798969072164</v>
      </c>
      <c r="E366" s="73">
        <v>3092.4024640657085</v>
      </c>
      <c r="F366" s="74">
        <v>426.31960381689714</v>
      </c>
      <c r="G366" s="75"/>
      <c r="H366" s="76"/>
      <c r="I366" s="76">
        <v>1.0269988580219815</v>
      </c>
      <c r="J366" s="76"/>
      <c r="K366" s="76">
        <v>1.0407777520944612</v>
      </c>
      <c r="L366" s="77">
        <v>1.0872815195890801</v>
      </c>
      <c r="M366" s="78">
        <v>4.67867</v>
      </c>
      <c r="N366" s="79">
        <v>9.35734</v>
      </c>
      <c r="O366" s="80">
        <v>10.690142897270004</v>
      </c>
      <c r="P366" s="78">
        <v>0</v>
      </c>
      <c r="Q366" s="79">
        <v>0</v>
      </c>
      <c r="R366" s="79">
        <v>21.380285794540008</v>
      </c>
      <c r="S366" s="81">
        <v>21.380285794540008</v>
      </c>
      <c r="T366" s="78">
        <v>0</v>
      </c>
      <c r="U366" s="82" t="s">
        <v>49</v>
      </c>
      <c r="V366" s="82">
        <v>0</v>
      </c>
      <c r="W366" s="83" t="s">
        <v>49</v>
      </c>
      <c r="X366" s="82">
        <v>27.934352540056018</v>
      </c>
      <c r="Y366" s="82">
        <v>1.3065471999999998</v>
      </c>
      <c r="Z366" s="80">
        <v>27.934352540056018</v>
      </c>
      <c r="AA366" s="75">
        <v>18.86994148791446</v>
      </c>
      <c r="AB366" s="76">
        <v>9.43497074395723</v>
      </c>
      <c r="AC366" s="84">
        <v>0.07547976595165784</v>
      </c>
      <c r="AD366" s="85">
        <v>357627.53212495655</v>
      </c>
      <c r="AE366" s="86">
        <v>3.1244073826279837</v>
      </c>
      <c r="AF366" s="87"/>
      <c r="AG366" s="88" t="s">
        <v>451</v>
      </c>
      <c r="AH366" s="60" t="s">
        <v>446</v>
      </c>
      <c r="AI366" s="6">
        <v>363</v>
      </c>
      <c r="AJ366" s="62">
        <v>363</v>
      </c>
      <c r="AL366" s="64" t="s">
        <v>451</v>
      </c>
      <c r="AM366" s="65" t="s">
        <v>445</v>
      </c>
      <c r="AN366" s="66">
        <v>27.934352540056018</v>
      </c>
      <c r="AO366" s="67">
        <v>357627.53212495655</v>
      </c>
      <c r="AP366" s="68">
        <v>3.1244073826279837</v>
      </c>
      <c r="AQ366" s="14">
        <v>104</v>
      </c>
      <c r="AR366" s="96">
        <v>365</v>
      </c>
    </row>
    <row r="367" spans="1:44" ht="9">
      <c r="A367" s="69" t="s">
        <v>452</v>
      </c>
      <c r="B367" s="70" t="s">
        <v>445</v>
      </c>
      <c r="C367" s="71">
        <v>100</v>
      </c>
      <c r="D367" s="72">
        <v>113.41239872419987</v>
      </c>
      <c r="E367" s="73">
        <v>3744.060475161987</v>
      </c>
      <c r="F367" s="74">
        <v>3171.126391612299</v>
      </c>
      <c r="G367" s="75"/>
      <c r="H367" s="76"/>
      <c r="I367" s="76">
        <v>1.0268640208868693</v>
      </c>
      <c r="J367" s="76"/>
      <c r="K367" s="76">
        <v>1.0404333942329755</v>
      </c>
      <c r="L367" s="77">
        <v>1.0862300292760838</v>
      </c>
      <c r="M367" s="78">
        <v>11.22675</v>
      </c>
      <c r="N367" s="79">
        <v>23.3838</v>
      </c>
      <c r="O367" s="80">
        <v>23.62885631534624</v>
      </c>
      <c r="P367" s="78">
        <v>0</v>
      </c>
      <c r="Q367" s="79">
        <v>1.8800986178607932</v>
      </c>
      <c r="R367" s="79">
        <v>43.49751539497089</v>
      </c>
      <c r="S367" s="81">
        <v>45.377614012831685</v>
      </c>
      <c r="T367" s="78">
        <v>0</v>
      </c>
      <c r="U367" s="82" t="s">
        <v>49</v>
      </c>
      <c r="V367" s="82">
        <v>3.798954340669616</v>
      </c>
      <c r="W367" s="83">
        <v>2.0206144</v>
      </c>
      <c r="X367" s="82">
        <v>56.8315569462561</v>
      </c>
      <c r="Y367" s="82">
        <v>1.3065471999999998</v>
      </c>
      <c r="Z367" s="80">
        <v>60.63051128692572</v>
      </c>
      <c r="AA367" s="75">
        <v>45.45603659347316</v>
      </c>
      <c r="AB367" s="76">
        <v>22.728018296736582</v>
      </c>
      <c r="AC367" s="84">
        <v>0.18182414637389266</v>
      </c>
      <c r="AD367" s="85">
        <v>319399.71677578054</v>
      </c>
      <c r="AE367" s="86">
        <v>7.593057614323246</v>
      </c>
      <c r="AF367" s="87"/>
      <c r="AG367" s="88" t="s">
        <v>452</v>
      </c>
      <c r="AH367" s="60" t="s">
        <v>446</v>
      </c>
      <c r="AI367" s="61">
        <v>364</v>
      </c>
      <c r="AJ367" s="62">
        <v>364</v>
      </c>
      <c r="AL367" s="64" t="s">
        <v>452</v>
      </c>
      <c r="AM367" s="65" t="s">
        <v>445</v>
      </c>
      <c r="AN367" s="66">
        <v>60.63051128692572</v>
      </c>
      <c r="AO367" s="67">
        <v>319399.71677578054</v>
      </c>
      <c r="AP367" s="68">
        <v>7.593057614323246</v>
      </c>
      <c r="AQ367" s="14">
        <v>100</v>
      </c>
      <c r="AR367" s="14">
        <v>366</v>
      </c>
    </row>
    <row r="368" spans="1:44" ht="9">
      <c r="A368" s="69" t="s">
        <v>287</v>
      </c>
      <c r="B368" s="70" t="s">
        <v>445</v>
      </c>
      <c r="C368" s="71">
        <v>70</v>
      </c>
      <c r="D368" s="72">
        <v>92.83645666773265</v>
      </c>
      <c r="E368" s="73">
        <v>5265.168539325843</v>
      </c>
      <c r="F368" s="74">
        <v>9097.612359550549</v>
      </c>
      <c r="G368" s="75"/>
      <c r="H368" s="76"/>
      <c r="I368" s="76">
        <v>1.0243626580632785</v>
      </c>
      <c r="J368" s="76"/>
      <c r="K368" s="76">
        <v>1.0373017882251934</v>
      </c>
      <c r="L368" s="77">
        <v>1.0809713525216562</v>
      </c>
      <c r="M368" s="78">
        <v>4.96875</v>
      </c>
      <c r="N368" s="79">
        <v>10.149</v>
      </c>
      <c r="O368" s="80">
        <v>22.16496357311815</v>
      </c>
      <c r="P368" s="78">
        <v>0</v>
      </c>
      <c r="Q368" s="79">
        <v>0.8221936975437767</v>
      </c>
      <c r="R368" s="79">
        <v>37.80924776506275</v>
      </c>
      <c r="S368" s="81">
        <v>38.631441462606524</v>
      </c>
      <c r="T368" s="78">
        <v>0</v>
      </c>
      <c r="U368" s="82" t="s">
        <v>49</v>
      </c>
      <c r="V368" s="82">
        <v>1.6613364248461997</v>
      </c>
      <c r="W368" s="83">
        <v>2.0206144</v>
      </c>
      <c r="X368" s="82">
        <v>49.39956680154899</v>
      </c>
      <c r="Y368" s="82">
        <v>1.3065472</v>
      </c>
      <c r="Z368" s="80">
        <v>51.06090322639519</v>
      </c>
      <c r="AA368" s="75">
        <v>50.171470709987084</v>
      </c>
      <c r="AB368" s="76">
        <v>25.085735354993545</v>
      </c>
      <c r="AC368" s="84">
        <v>0.20068588283994837</v>
      </c>
      <c r="AD368" s="85">
        <v>229931.10825307327</v>
      </c>
      <c r="AE368" s="86">
        <v>8.882817747339363</v>
      </c>
      <c r="AF368" s="87"/>
      <c r="AG368" s="88" t="s">
        <v>287</v>
      </c>
      <c r="AH368" s="60" t="s">
        <v>446</v>
      </c>
      <c r="AI368" s="61">
        <v>365</v>
      </c>
      <c r="AJ368" s="62">
        <v>365</v>
      </c>
      <c r="AL368" s="64" t="s">
        <v>287</v>
      </c>
      <c r="AM368" s="65" t="s">
        <v>445</v>
      </c>
      <c r="AN368" s="66">
        <v>51.06090322639519</v>
      </c>
      <c r="AO368" s="67">
        <v>229931.10825307327</v>
      </c>
      <c r="AP368" s="68">
        <v>8.882817747339363</v>
      </c>
      <c r="AQ368" s="14">
        <v>70</v>
      </c>
      <c r="AR368" s="14">
        <v>367</v>
      </c>
    </row>
    <row r="369" spans="1:44" ht="9">
      <c r="A369" s="69" t="s">
        <v>453</v>
      </c>
      <c r="B369" s="70" t="s">
        <v>445</v>
      </c>
      <c r="C369" s="71">
        <v>62</v>
      </c>
      <c r="D369" s="72">
        <v>70.31568720900393</v>
      </c>
      <c r="E369" s="73">
        <v>3962.233169129721</v>
      </c>
      <c r="F369" s="74">
        <v>2460.9465855307644</v>
      </c>
      <c r="G369" s="75"/>
      <c r="H369" s="76"/>
      <c r="I369" s="76">
        <v>1.0243626580632785</v>
      </c>
      <c r="J369" s="76"/>
      <c r="K369" s="76">
        <v>1.036236239900696</v>
      </c>
      <c r="L369" s="77">
        <v>1.0763095786019796</v>
      </c>
      <c r="M369" s="78">
        <v>1.3348900000000001</v>
      </c>
      <c r="N369" s="79">
        <v>2.6697800000000003</v>
      </c>
      <c r="O369" s="80">
        <v>7.71887975548726</v>
      </c>
      <c r="P369" s="78">
        <v>0</v>
      </c>
      <c r="Q369" s="79">
        <v>0</v>
      </c>
      <c r="R369" s="79">
        <v>15.43775951097452</v>
      </c>
      <c r="S369" s="81">
        <v>15.43775951097452</v>
      </c>
      <c r="T369" s="78">
        <v>0</v>
      </c>
      <c r="U369" s="82" t="s">
        <v>49</v>
      </c>
      <c r="V369" s="82">
        <v>0</v>
      </c>
      <c r="W369" s="83" t="s">
        <v>49</v>
      </c>
      <c r="X369" s="82">
        <v>20.170161463337127</v>
      </c>
      <c r="Y369" s="82">
        <v>1.3065472</v>
      </c>
      <c r="Z369" s="80">
        <v>20.170161463337127</v>
      </c>
      <c r="AA369" s="75">
        <v>24.390349339578016</v>
      </c>
      <c r="AB369" s="76">
        <v>12.195174669789008</v>
      </c>
      <c r="AC369" s="84">
        <v>0.09756139735831207</v>
      </c>
      <c r="AD369" s="85">
        <v>172031.21174969507</v>
      </c>
      <c r="AE369" s="86">
        <v>4.68988418047875</v>
      </c>
      <c r="AF369" s="87"/>
      <c r="AG369" s="88" t="s">
        <v>453</v>
      </c>
      <c r="AH369" s="60" t="s">
        <v>446</v>
      </c>
      <c r="AI369" s="6">
        <v>366</v>
      </c>
      <c r="AJ369" s="62">
        <v>366</v>
      </c>
      <c r="AL369" s="64" t="s">
        <v>453</v>
      </c>
      <c r="AM369" s="65" t="s">
        <v>445</v>
      </c>
      <c r="AN369" s="66">
        <v>20.170161463337127</v>
      </c>
      <c r="AO369" s="67">
        <v>172031.21174969507</v>
      </c>
      <c r="AP369" s="68">
        <v>4.68988418047875</v>
      </c>
      <c r="AQ369" s="14">
        <v>62</v>
      </c>
      <c r="AR369" s="14">
        <v>368</v>
      </c>
    </row>
    <row r="370" spans="1:44" ht="9">
      <c r="A370" s="69" t="s">
        <v>377</v>
      </c>
      <c r="B370" s="70" t="s">
        <v>445</v>
      </c>
      <c r="C370" s="71">
        <v>58</v>
      </c>
      <c r="D370" s="72">
        <v>79.04398162961849</v>
      </c>
      <c r="E370" s="73">
        <v>4015.909090909091</v>
      </c>
      <c r="F370" s="74">
        <v>5757.102272727265</v>
      </c>
      <c r="G370" s="75"/>
      <c r="H370" s="76"/>
      <c r="I370" s="76">
        <v>1.0240439991113948</v>
      </c>
      <c r="J370" s="76"/>
      <c r="K370" s="76">
        <v>1.0356506896325977</v>
      </c>
      <c r="L370" s="77">
        <v>1.075899361105864</v>
      </c>
      <c r="M370" s="78">
        <v>13.49054</v>
      </c>
      <c r="N370" s="79">
        <v>26.98108</v>
      </c>
      <c r="O370" s="80">
        <v>29.979138324790682</v>
      </c>
      <c r="P370" s="78">
        <v>0</v>
      </c>
      <c r="Q370" s="79">
        <v>0</v>
      </c>
      <c r="R370" s="79">
        <v>53.362866218127415</v>
      </c>
      <c r="S370" s="81">
        <v>53.362866218127415</v>
      </c>
      <c r="T370" s="78">
        <v>0</v>
      </c>
      <c r="U370" s="82" t="s">
        <v>49</v>
      </c>
      <c r="V370" s="82">
        <v>0</v>
      </c>
      <c r="W370" s="83" t="s">
        <v>49</v>
      </c>
      <c r="X370" s="82">
        <v>69.72110344126897</v>
      </c>
      <c r="Y370" s="82">
        <v>1.3065472</v>
      </c>
      <c r="Z370" s="80">
        <v>69.72110344126897</v>
      </c>
      <c r="AA370" s="75">
        <v>81.39997406637002</v>
      </c>
      <c r="AB370" s="76">
        <v>40.69998703318501</v>
      </c>
      <c r="AC370" s="84">
        <v>0.3255998962654801</v>
      </c>
      <c r="AD370" s="85">
        <v>179087.9173522954</v>
      </c>
      <c r="AE370" s="86">
        <v>15.572486289874282</v>
      </c>
      <c r="AF370" s="87"/>
      <c r="AG370" s="88" t="s">
        <v>377</v>
      </c>
      <c r="AH370" s="60" t="s">
        <v>446</v>
      </c>
      <c r="AI370" s="6">
        <v>367</v>
      </c>
      <c r="AJ370" s="62">
        <v>367</v>
      </c>
      <c r="AL370" s="64" t="s">
        <v>377</v>
      </c>
      <c r="AM370" s="65" t="s">
        <v>445</v>
      </c>
      <c r="AN370" s="66">
        <v>69.72110344126897</v>
      </c>
      <c r="AO370" s="67">
        <v>179087.9173522954</v>
      </c>
      <c r="AP370" s="68">
        <v>15.572486289874282</v>
      </c>
      <c r="AQ370" s="14">
        <v>58</v>
      </c>
      <c r="AR370" s="14">
        <v>369</v>
      </c>
    </row>
    <row r="371" spans="1:44" ht="9">
      <c r="A371" s="69" t="s">
        <v>454</v>
      </c>
      <c r="B371" s="70" t="s">
        <v>445</v>
      </c>
      <c r="C371" s="71">
        <v>54</v>
      </c>
      <c r="D371" s="72">
        <v>77.96508539495166</v>
      </c>
      <c r="E371" s="73">
        <v>3144.0677966101694</v>
      </c>
      <c r="F371" s="74">
        <v>6667.796610169491</v>
      </c>
      <c r="G371" s="75"/>
      <c r="H371" s="76"/>
      <c r="I371" s="76">
        <v>1.0234721380325689</v>
      </c>
      <c r="J371" s="76"/>
      <c r="K371" s="76">
        <v>1.0350232799288344</v>
      </c>
      <c r="L371" s="77">
        <v>1.0746014876725383</v>
      </c>
      <c r="M371" s="78">
        <v>3.78846</v>
      </c>
      <c r="N371" s="79">
        <v>7.57692</v>
      </c>
      <c r="O371" s="80">
        <v>18.349716481589926</v>
      </c>
      <c r="P371" s="78">
        <v>0</v>
      </c>
      <c r="Q371" s="79">
        <v>0</v>
      </c>
      <c r="R371" s="79">
        <v>32.66249533723007</v>
      </c>
      <c r="S371" s="81">
        <v>32.66249533723007</v>
      </c>
      <c r="T371" s="78">
        <v>0</v>
      </c>
      <c r="U371" s="82" t="s">
        <v>49</v>
      </c>
      <c r="V371" s="82">
        <v>0</v>
      </c>
      <c r="W371" s="83" t="s">
        <v>49</v>
      </c>
      <c r="X371" s="82">
        <v>42.67509182787099</v>
      </c>
      <c r="Y371" s="82">
        <v>1.3065471999999998</v>
      </c>
      <c r="Z371" s="80">
        <v>42.67509182787099</v>
      </c>
      <c r="AA371" s="75">
        <v>51.7410697839064</v>
      </c>
      <c r="AB371" s="76">
        <v>25.8705348919532</v>
      </c>
      <c r="AC371" s="84">
        <v>0.2069642791356256</v>
      </c>
      <c r="AD371" s="85">
        <v>208934.25099139762</v>
      </c>
      <c r="AE371" s="86">
        <v>8.17005189438816</v>
      </c>
      <c r="AF371" s="87"/>
      <c r="AG371" s="88" t="s">
        <v>454</v>
      </c>
      <c r="AH371" s="60" t="s">
        <v>446</v>
      </c>
      <c r="AI371" s="61">
        <v>368</v>
      </c>
      <c r="AJ371" s="62">
        <v>368</v>
      </c>
      <c r="AL371" s="64" t="s">
        <v>454</v>
      </c>
      <c r="AM371" s="65" t="s">
        <v>445</v>
      </c>
      <c r="AN371" s="66">
        <v>42.67509182787099</v>
      </c>
      <c r="AO371" s="67">
        <v>208934.25099139762</v>
      </c>
      <c r="AP371" s="68">
        <v>8.17005189438816</v>
      </c>
      <c r="AQ371" s="14">
        <v>54</v>
      </c>
      <c r="AR371" s="96">
        <v>370</v>
      </c>
    </row>
    <row r="372" spans="1:44" s="117" customFormat="1" ht="9">
      <c r="A372" s="97" t="s">
        <v>446</v>
      </c>
      <c r="B372" s="98"/>
      <c r="C372" s="99">
        <f>SUM(C361:C371)</f>
        <v>3334</v>
      </c>
      <c r="D372" s="124">
        <f>SUM(D361:D371)</f>
        <v>4466.608166045763</v>
      </c>
      <c r="E372" s="101"/>
      <c r="F372" s="124"/>
      <c r="G372" s="101"/>
      <c r="H372" s="99"/>
      <c r="I372" s="99"/>
      <c r="J372" s="99"/>
      <c r="K372" s="99"/>
      <c r="L372" s="124"/>
      <c r="M372" s="103">
        <f aca="true" t="shared" si="42" ref="M372:Z372">SUM(M361:M371)</f>
        <v>437.35235399999993</v>
      </c>
      <c r="N372" s="107">
        <f t="shared" si="42"/>
        <v>1203.3119984102354</v>
      </c>
      <c r="O372" s="125">
        <f t="shared" si="42"/>
        <v>1290.635839882734</v>
      </c>
      <c r="P372" s="103">
        <f t="shared" si="42"/>
        <v>397.76138164427175</v>
      </c>
      <c r="Q372" s="107">
        <f t="shared" si="42"/>
        <v>335.91527048711293</v>
      </c>
      <c r="R372" s="107">
        <f t="shared" si="42"/>
        <v>2020.1586109859163</v>
      </c>
      <c r="S372" s="126">
        <f t="shared" si="42"/>
        <v>2753.835263117301</v>
      </c>
      <c r="T372" s="103">
        <f t="shared" si="42"/>
        <v>1519.0294982337334</v>
      </c>
      <c r="U372" s="107">
        <f t="shared" si="42"/>
        <v>15.3815536</v>
      </c>
      <c r="V372" s="107">
        <f t="shared" si="42"/>
        <v>713.7561585383886</v>
      </c>
      <c r="W372" s="107">
        <f t="shared" si="42"/>
        <v>14.558526751999997</v>
      </c>
      <c r="X372" s="107">
        <f t="shared" si="42"/>
        <v>2746.275026567015</v>
      </c>
      <c r="Y372" s="107">
        <f t="shared" si="42"/>
        <v>14.639861376000002</v>
      </c>
      <c r="Z372" s="125">
        <f t="shared" si="42"/>
        <v>4979.060683339139</v>
      </c>
      <c r="AA372" s="108">
        <f>Z372*1000000/((C372+D372)/4)/1000/25</f>
        <v>102.12661530698254</v>
      </c>
      <c r="AB372" s="127">
        <f>Z372*1000000/((C372+D372)/2)/1000/25</f>
        <v>51.06330765349127</v>
      </c>
      <c r="AC372" s="113">
        <f>AA372/250</f>
        <v>0.40850646122793016</v>
      </c>
      <c r="AD372" s="111">
        <v>46889922.41785537</v>
      </c>
      <c r="AE372" s="112">
        <v>4.247446296855587</v>
      </c>
      <c r="AF372" s="113"/>
      <c r="AG372" s="114" t="s">
        <v>446</v>
      </c>
      <c r="AH372" s="114" t="s">
        <v>446</v>
      </c>
      <c r="AI372" s="135">
        <v>369</v>
      </c>
      <c r="AJ372" s="116">
        <v>369</v>
      </c>
      <c r="AL372" s="118"/>
      <c r="AM372" s="119"/>
      <c r="AN372" s="120">
        <v>4979.060683339139</v>
      </c>
      <c r="AO372" s="121">
        <v>46889922.41785537</v>
      </c>
      <c r="AP372" s="122">
        <v>4.247446296855587</v>
      </c>
      <c r="AQ372" s="123"/>
      <c r="AR372" s="123">
        <v>371</v>
      </c>
    </row>
    <row r="373" spans="1:44" ht="9">
      <c r="A373" s="131" t="s">
        <v>455</v>
      </c>
      <c r="B373" s="70" t="s">
        <v>456</v>
      </c>
      <c r="C373" s="71">
        <v>4312</v>
      </c>
      <c r="D373" s="72">
        <v>7013.7199177427265</v>
      </c>
      <c r="E373" s="73">
        <v>6147.474519961709</v>
      </c>
      <c r="F373" s="74">
        <v>8227.774833823787</v>
      </c>
      <c r="G373" s="75">
        <v>1.07</v>
      </c>
      <c r="H373" s="76">
        <v>1.2</v>
      </c>
      <c r="I373" s="76">
        <v>1.21</v>
      </c>
      <c r="J373" s="76">
        <v>1.35</v>
      </c>
      <c r="K373" s="76">
        <v>1.36</v>
      </c>
      <c r="L373" s="77">
        <v>1.7299580419580423</v>
      </c>
      <c r="M373" s="78">
        <v>394.45237299999997</v>
      </c>
      <c r="N373" s="79">
        <v>1487.280803459459</v>
      </c>
      <c r="O373" s="80">
        <v>2645.5</v>
      </c>
      <c r="P373" s="132">
        <v>2141.99421361153</v>
      </c>
      <c r="Q373" s="133">
        <v>546.4065563057435</v>
      </c>
      <c r="R373" s="133">
        <v>967.5992300827264</v>
      </c>
      <c r="S373" s="134">
        <v>3656</v>
      </c>
      <c r="T373" s="78">
        <v>19770.61665043925</v>
      </c>
      <c r="U373" s="82">
        <v>9.230004696</v>
      </c>
      <c r="V373" s="82">
        <v>2829.591657282931</v>
      </c>
      <c r="W373" s="83">
        <v>5.178546312499999</v>
      </c>
      <c r="X373" s="82">
        <v>3539.1663441205837</v>
      </c>
      <c r="Y373" s="82">
        <v>3.6576779249999993</v>
      </c>
      <c r="Z373" s="80">
        <v>26139.374651842765</v>
      </c>
      <c r="AA373" s="75">
        <v>369.27453395195704</v>
      </c>
      <c r="AB373" s="76">
        <v>184.6372669759785</v>
      </c>
      <c r="AC373" s="84">
        <v>1.477098135807828</v>
      </c>
      <c r="AD373" s="85">
        <v>296989011.7297463</v>
      </c>
      <c r="AE373" s="86">
        <v>3.5205847515502082</v>
      </c>
      <c r="AF373" s="87"/>
      <c r="AG373" s="88" t="s">
        <v>455</v>
      </c>
      <c r="AH373" s="60" t="s">
        <v>457</v>
      </c>
      <c r="AI373" s="6">
        <v>370</v>
      </c>
      <c r="AJ373" s="62">
        <v>370</v>
      </c>
      <c r="AL373" s="64" t="s">
        <v>458</v>
      </c>
      <c r="AM373" s="65" t="s">
        <v>456</v>
      </c>
      <c r="AN373" s="66">
        <v>26139.374651842765</v>
      </c>
      <c r="AO373" s="67">
        <v>296989011.7297463</v>
      </c>
      <c r="AP373" s="68">
        <v>3.5205847515502082</v>
      </c>
      <c r="AQ373" s="14">
        <v>4312</v>
      </c>
      <c r="AR373" s="14">
        <v>372</v>
      </c>
    </row>
    <row r="374" spans="1:44" ht="9">
      <c r="A374" s="131" t="s">
        <v>459</v>
      </c>
      <c r="B374" s="70" t="s">
        <v>456</v>
      </c>
      <c r="C374" s="71">
        <v>2620</v>
      </c>
      <c r="D374" s="72">
        <v>3986.5803029475783</v>
      </c>
      <c r="E374" s="73">
        <v>6376.818123310593</v>
      </c>
      <c r="F374" s="74">
        <v>11131.082850276318</v>
      </c>
      <c r="G374" s="75">
        <v>1.28</v>
      </c>
      <c r="H374" s="76">
        <v>1.24</v>
      </c>
      <c r="I374" s="76">
        <v>1.28</v>
      </c>
      <c r="J374" s="76">
        <v>1.41</v>
      </c>
      <c r="K374" s="76">
        <v>1.42</v>
      </c>
      <c r="L374" s="77">
        <v>1.6059011348045862</v>
      </c>
      <c r="M374" s="78">
        <v>301.341342</v>
      </c>
      <c r="N374" s="79">
        <v>1458.810991474531</v>
      </c>
      <c r="O374" s="80">
        <v>3053.7</v>
      </c>
      <c r="P374" s="132">
        <v>2164.887569256008</v>
      </c>
      <c r="Q374" s="133">
        <v>78.02775221074482</v>
      </c>
      <c r="R374" s="133">
        <v>421.0846785332472</v>
      </c>
      <c r="S374" s="134">
        <v>2664</v>
      </c>
      <c r="T374" s="78">
        <v>8510.976106554455</v>
      </c>
      <c r="U374" s="82">
        <v>3.931370953124999</v>
      </c>
      <c r="V374" s="82">
        <v>147.3480934852015</v>
      </c>
      <c r="W374" s="83">
        <v>1.8884062312500003</v>
      </c>
      <c r="X374" s="82">
        <v>514.1697523138595</v>
      </c>
      <c r="Y374" s="82">
        <v>1.221060225</v>
      </c>
      <c r="Z374" s="80">
        <v>9172.493952353516</v>
      </c>
      <c r="AA374" s="75">
        <v>222.14201070435507</v>
      </c>
      <c r="AB374" s="76">
        <v>111.07100535217755</v>
      </c>
      <c r="AC374" s="84">
        <v>0.8885680428174204</v>
      </c>
      <c r="AD374" s="85">
        <v>133989871.95483519</v>
      </c>
      <c r="AE374" s="86">
        <v>2.738264860927801</v>
      </c>
      <c r="AF374" s="87"/>
      <c r="AG374" s="88" t="s">
        <v>459</v>
      </c>
      <c r="AH374" s="60" t="s">
        <v>457</v>
      </c>
      <c r="AI374" s="6">
        <v>371</v>
      </c>
      <c r="AJ374" s="62">
        <v>371</v>
      </c>
      <c r="AL374" s="64" t="s">
        <v>459</v>
      </c>
      <c r="AM374" s="65" t="s">
        <v>456</v>
      </c>
      <c r="AN374" s="66">
        <v>9172.493952353516</v>
      </c>
      <c r="AO374" s="67">
        <v>133989871.95483519</v>
      </c>
      <c r="AP374" s="68">
        <v>2.738264860927801</v>
      </c>
      <c r="AQ374" s="14">
        <v>2620</v>
      </c>
      <c r="AR374" s="14">
        <v>373</v>
      </c>
    </row>
    <row r="375" spans="1:44" ht="9">
      <c r="A375" s="131" t="s">
        <v>460</v>
      </c>
      <c r="B375" s="70" t="s">
        <v>456</v>
      </c>
      <c r="C375" s="71">
        <v>1333</v>
      </c>
      <c r="D375" s="72">
        <v>1963.233802798291</v>
      </c>
      <c r="E375" s="73">
        <v>6166.339355852318</v>
      </c>
      <c r="F375" s="74">
        <v>7829.091949804861</v>
      </c>
      <c r="G375" s="75">
        <v>1.05</v>
      </c>
      <c r="H375" s="76">
        <v>1.07</v>
      </c>
      <c r="I375" s="76">
        <v>1.12</v>
      </c>
      <c r="J375" s="76">
        <v>1.23</v>
      </c>
      <c r="K375" s="76">
        <v>1.22</v>
      </c>
      <c r="L375" s="77">
        <v>1.4537342657342656</v>
      </c>
      <c r="M375" s="78">
        <v>118.04441999999999</v>
      </c>
      <c r="N375" s="79">
        <v>402.1192975094339</v>
      </c>
      <c r="O375" s="80">
        <v>638.2</v>
      </c>
      <c r="P375" s="132">
        <v>1170.134823257402</v>
      </c>
      <c r="Q375" s="133">
        <v>332.9714626198753</v>
      </c>
      <c r="R375" s="133">
        <v>826.8937141227226</v>
      </c>
      <c r="S375" s="134">
        <v>2330</v>
      </c>
      <c r="T375" s="78">
        <v>4000.203526429745</v>
      </c>
      <c r="U375" s="82">
        <v>3.4185834375000006</v>
      </c>
      <c r="V375" s="82">
        <v>628.7853848397989</v>
      </c>
      <c r="W375" s="83">
        <v>1.8884062312499998</v>
      </c>
      <c r="X375" s="82">
        <v>1009.6870246177774</v>
      </c>
      <c r="Y375" s="82">
        <v>1.221060225</v>
      </c>
      <c r="Z375" s="80">
        <v>5638.675935887321</v>
      </c>
      <c r="AA375" s="75">
        <v>273.70271762156904</v>
      </c>
      <c r="AB375" s="76">
        <v>136.85135881078452</v>
      </c>
      <c r="AC375" s="84">
        <v>1.0948108704862762</v>
      </c>
      <c r="AD375" s="85">
        <v>35799197.39721787</v>
      </c>
      <c r="AE375" s="86">
        <v>6.300337824138516</v>
      </c>
      <c r="AF375" s="87"/>
      <c r="AG375" s="88" t="s">
        <v>460</v>
      </c>
      <c r="AH375" s="60" t="s">
        <v>457</v>
      </c>
      <c r="AI375" s="61">
        <v>372</v>
      </c>
      <c r="AJ375" s="62">
        <v>372</v>
      </c>
      <c r="AL375" s="64" t="s">
        <v>460</v>
      </c>
      <c r="AM375" s="65" t="s">
        <v>456</v>
      </c>
      <c r="AN375" s="66">
        <v>5638.675935887321</v>
      </c>
      <c r="AO375" s="67">
        <v>35799197.39721787</v>
      </c>
      <c r="AP375" s="68">
        <v>6.300337824138516</v>
      </c>
      <c r="AQ375" s="14">
        <v>1333</v>
      </c>
      <c r="AR375" s="14">
        <v>374</v>
      </c>
    </row>
    <row r="376" spans="1:44" ht="9">
      <c r="A376" s="131" t="s">
        <v>461</v>
      </c>
      <c r="B376" s="70" t="s">
        <v>456</v>
      </c>
      <c r="C376" s="71">
        <v>757</v>
      </c>
      <c r="D376" s="72">
        <v>1390.8340076878155</v>
      </c>
      <c r="E376" s="73">
        <v>6253.843834790473</v>
      </c>
      <c r="F376" s="74">
        <v>10156.014186941436</v>
      </c>
      <c r="G376" s="75">
        <v>1.08</v>
      </c>
      <c r="H376" s="76">
        <v>1.14</v>
      </c>
      <c r="I376" s="76">
        <v>1.26</v>
      </c>
      <c r="J376" s="76">
        <v>1.31</v>
      </c>
      <c r="K376" s="76">
        <v>1.33</v>
      </c>
      <c r="L376" s="77">
        <v>1.5447368421052659</v>
      </c>
      <c r="M376" s="78">
        <v>75.906483</v>
      </c>
      <c r="N376" s="79">
        <v>268.05173388235295</v>
      </c>
      <c r="O376" s="80">
        <v>438.94239065325326</v>
      </c>
      <c r="P376" s="132">
        <v>246</v>
      </c>
      <c r="Q376" s="133">
        <v>922</v>
      </c>
      <c r="R376" s="133">
        <v>0</v>
      </c>
      <c r="S376" s="134">
        <v>1168</v>
      </c>
      <c r="T376" s="78">
        <v>802.7455471875</v>
      </c>
      <c r="U376" s="82">
        <v>3.2631932812500004</v>
      </c>
      <c r="V376" s="82">
        <v>1661.96915679375</v>
      </c>
      <c r="W376" s="83">
        <v>1.802569584375</v>
      </c>
      <c r="X376" s="82">
        <v>0</v>
      </c>
      <c r="Y376" s="82" t="s">
        <v>49</v>
      </c>
      <c r="Z376" s="80">
        <v>2464.71470398125</v>
      </c>
      <c r="AA376" s="75">
        <v>183.6056004446684</v>
      </c>
      <c r="AB376" s="76">
        <v>91.80280022233421</v>
      </c>
      <c r="AC376" s="84">
        <v>0.7344224017786737</v>
      </c>
      <c r="AD376" s="85">
        <v>34964793.82323112</v>
      </c>
      <c r="AE376" s="86">
        <v>2.8196530675306395</v>
      </c>
      <c r="AF376" s="87"/>
      <c r="AG376" s="88" t="s">
        <v>461</v>
      </c>
      <c r="AH376" s="60" t="s">
        <v>457</v>
      </c>
      <c r="AI376" s="61">
        <v>373</v>
      </c>
      <c r="AJ376" s="62">
        <v>373</v>
      </c>
      <c r="AL376" s="64" t="s">
        <v>461</v>
      </c>
      <c r="AM376" s="65" t="s">
        <v>456</v>
      </c>
      <c r="AN376" s="66">
        <v>2464.71470398125</v>
      </c>
      <c r="AO376" s="67">
        <v>34964793.82323112</v>
      </c>
      <c r="AP376" s="68">
        <v>2.8196530675306395</v>
      </c>
      <c r="AQ376" s="14">
        <v>757</v>
      </c>
      <c r="AR376" s="96">
        <v>375</v>
      </c>
    </row>
    <row r="377" spans="1:44" ht="9">
      <c r="A377" s="131" t="s">
        <v>462</v>
      </c>
      <c r="B377" s="70" t="s">
        <v>456</v>
      </c>
      <c r="C377" s="71">
        <v>629</v>
      </c>
      <c r="D377" s="72">
        <v>794.730782697062</v>
      </c>
      <c r="E377" s="73">
        <v>5200.716845878136</v>
      </c>
      <c r="F377" s="74">
        <v>5385.948700716848</v>
      </c>
      <c r="G377" s="75">
        <v>1.02</v>
      </c>
      <c r="H377" s="76">
        <v>1.07</v>
      </c>
      <c r="I377" s="76">
        <v>1.08</v>
      </c>
      <c r="J377" s="76">
        <v>1.17</v>
      </c>
      <c r="K377" s="76">
        <v>1.17</v>
      </c>
      <c r="L377" s="77">
        <v>1.3651118881118869</v>
      </c>
      <c r="M377" s="78">
        <v>27.867900000000002</v>
      </c>
      <c r="N377" s="79">
        <v>77.28339803921568</v>
      </c>
      <c r="O377" s="80">
        <v>128.92332946416485</v>
      </c>
      <c r="P377" s="132">
        <v>51</v>
      </c>
      <c r="Q377" s="133">
        <v>606</v>
      </c>
      <c r="R377" s="133">
        <v>144</v>
      </c>
      <c r="S377" s="134">
        <v>801</v>
      </c>
      <c r="T377" s="78">
        <v>166.42285734375002</v>
      </c>
      <c r="U377" s="82">
        <v>3.2631932812500004</v>
      </c>
      <c r="V377" s="82">
        <v>1092.3571681312499</v>
      </c>
      <c r="W377" s="83">
        <v>1.8025695843749998</v>
      </c>
      <c r="X377" s="82">
        <v>167.84027819999997</v>
      </c>
      <c r="Y377" s="82">
        <v>1.1655574874999999</v>
      </c>
      <c r="Z377" s="80">
        <v>1426.620303675</v>
      </c>
      <c r="AA377" s="75">
        <v>160.3247266703009</v>
      </c>
      <c r="AB377" s="76">
        <v>80.16236333515045</v>
      </c>
      <c r="AC377" s="84">
        <v>0.6412989066812036</v>
      </c>
      <c r="AD377" s="85">
        <v>9184240.249796515</v>
      </c>
      <c r="AE377" s="86">
        <v>6.21334052626338</v>
      </c>
      <c r="AF377" s="87"/>
      <c r="AG377" s="88" t="s">
        <v>462</v>
      </c>
      <c r="AH377" s="60" t="s">
        <v>457</v>
      </c>
      <c r="AI377" s="6">
        <v>374</v>
      </c>
      <c r="AJ377" s="62">
        <v>374</v>
      </c>
      <c r="AL377" s="64" t="s">
        <v>462</v>
      </c>
      <c r="AM377" s="65" t="s">
        <v>456</v>
      </c>
      <c r="AN377" s="66">
        <v>1426.620303675</v>
      </c>
      <c r="AO377" s="67">
        <v>9184240.249796515</v>
      </c>
      <c r="AP377" s="68">
        <v>6.21334052626338</v>
      </c>
      <c r="AQ377" s="14">
        <v>629</v>
      </c>
      <c r="AR377" s="14">
        <v>376</v>
      </c>
    </row>
    <row r="378" spans="1:44" ht="9">
      <c r="A378" s="131" t="s">
        <v>463</v>
      </c>
      <c r="B378" s="70" t="s">
        <v>456</v>
      </c>
      <c r="C378" s="71">
        <v>376</v>
      </c>
      <c r="D378" s="72">
        <v>676.1890042163147</v>
      </c>
      <c r="E378" s="73">
        <v>4985.410334346505</v>
      </c>
      <c r="F378" s="74">
        <v>8539.570344171982</v>
      </c>
      <c r="G378" s="75"/>
      <c r="H378" s="76"/>
      <c r="I378" s="76">
        <v>1.0342226948479372</v>
      </c>
      <c r="J378" s="76"/>
      <c r="K378" s="76">
        <v>1.0520617926789633</v>
      </c>
      <c r="L378" s="77">
        <v>1.2547173428753269</v>
      </c>
      <c r="M378" s="78">
        <v>21.743796</v>
      </c>
      <c r="N378" s="79">
        <v>71.30027037931035</v>
      </c>
      <c r="O378" s="80">
        <v>145.88463099943442</v>
      </c>
      <c r="P378" s="144">
        <v>16</v>
      </c>
      <c r="Q378" s="145">
        <v>366</v>
      </c>
      <c r="R378" s="133">
        <v>0</v>
      </c>
      <c r="S378" s="134">
        <v>382</v>
      </c>
      <c r="T378" s="78">
        <v>47.35699999999999</v>
      </c>
      <c r="U378" s="82">
        <v>2.9598124999999995</v>
      </c>
      <c r="V378" s="82">
        <v>598.4040524999999</v>
      </c>
      <c r="W378" s="83">
        <v>1.6349837499999997</v>
      </c>
      <c r="X378" s="82">
        <v>0</v>
      </c>
      <c r="Y378" s="82" t="s">
        <v>49</v>
      </c>
      <c r="Z378" s="80">
        <v>645.7610524999999</v>
      </c>
      <c r="AA378" s="75">
        <v>98.19696650123758</v>
      </c>
      <c r="AB378" s="76">
        <v>49.09848325061879</v>
      </c>
      <c r="AC378" s="84">
        <v>0.3927878660049503</v>
      </c>
      <c r="AD378" s="85">
        <v>5269633.722687339</v>
      </c>
      <c r="AE378" s="86">
        <v>4.901752846462983</v>
      </c>
      <c r="AF378" s="87"/>
      <c r="AG378" s="88" t="s">
        <v>463</v>
      </c>
      <c r="AH378" s="60" t="s">
        <v>457</v>
      </c>
      <c r="AI378" s="6">
        <v>375</v>
      </c>
      <c r="AJ378" s="62">
        <v>375</v>
      </c>
      <c r="AL378" s="64" t="s">
        <v>463</v>
      </c>
      <c r="AM378" s="65" t="s">
        <v>456</v>
      </c>
      <c r="AN378" s="66">
        <v>645.7610524999999</v>
      </c>
      <c r="AO378" s="67">
        <v>5269633.722687339</v>
      </c>
      <c r="AP378" s="68">
        <v>4.901752846462983</v>
      </c>
      <c r="AQ378" s="14">
        <v>376</v>
      </c>
      <c r="AR378" s="14">
        <v>377</v>
      </c>
    </row>
    <row r="379" spans="1:44" ht="9">
      <c r="A379" s="131" t="s">
        <v>464</v>
      </c>
      <c r="B379" s="70" t="s">
        <v>456</v>
      </c>
      <c r="C379" s="71">
        <v>295</v>
      </c>
      <c r="D379" s="72">
        <v>334.825</v>
      </c>
      <c r="E379" s="73">
        <v>4752.4390243902435</v>
      </c>
      <c r="F379" s="74">
        <v>7360.417041670415</v>
      </c>
      <c r="G379" s="75">
        <v>1.03</v>
      </c>
      <c r="H379" s="76">
        <v>1.03</v>
      </c>
      <c r="I379" s="76">
        <v>1.03</v>
      </c>
      <c r="J379" s="76">
        <v>1.04</v>
      </c>
      <c r="K379" s="76">
        <v>1.05</v>
      </c>
      <c r="L379" s="77">
        <v>1.1101189368542164</v>
      </c>
      <c r="M379" s="78">
        <v>21.981888</v>
      </c>
      <c r="N379" s="79">
        <v>67.05796494545454</v>
      </c>
      <c r="O379" s="80">
        <v>93.52505071364129</v>
      </c>
      <c r="P379" s="132">
        <v>22</v>
      </c>
      <c r="Q379" s="133">
        <v>258</v>
      </c>
      <c r="R379" s="133">
        <v>0</v>
      </c>
      <c r="S379" s="134">
        <v>280</v>
      </c>
      <c r="T379" s="78">
        <v>65.11587499999999</v>
      </c>
      <c r="U379" s="82">
        <v>2.9598124999999995</v>
      </c>
      <c r="V379" s="82">
        <v>797</v>
      </c>
      <c r="W379" s="83">
        <v>3.0891472868217056</v>
      </c>
      <c r="X379" s="82">
        <v>0</v>
      </c>
      <c r="Y379" s="82" t="s">
        <v>49</v>
      </c>
      <c r="Z379" s="80">
        <v>862.115875</v>
      </c>
      <c r="AA379" s="75">
        <v>219.01089985313376</v>
      </c>
      <c r="AB379" s="76">
        <v>109.50544992656688</v>
      </c>
      <c r="AC379" s="84">
        <v>0.8760435994125351</v>
      </c>
      <c r="AD379" s="85">
        <v>1323176.574200181</v>
      </c>
      <c r="AE379" s="86">
        <v>26.062005383404617</v>
      </c>
      <c r="AF379" s="87"/>
      <c r="AG379" s="88" t="s">
        <v>464</v>
      </c>
      <c r="AH379" s="60" t="s">
        <v>457</v>
      </c>
      <c r="AI379" s="61">
        <v>376</v>
      </c>
      <c r="AJ379" s="62">
        <v>376</v>
      </c>
      <c r="AL379" s="64" t="s">
        <v>464</v>
      </c>
      <c r="AM379" s="65" t="s">
        <v>456</v>
      </c>
      <c r="AN379" s="66">
        <v>862.115875</v>
      </c>
      <c r="AO379" s="67">
        <v>1323176.574200181</v>
      </c>
      <c r="AP379" s="68">
        <v>26.062005383404617</v>
      </c>
      <c r="AQ379" s="14">
        <v>295</v>
      </c>
      <c r="AR379" s="14">
        <v>378</v>
      </c>
    </row>
    <row r="380" spans="1:44" ht="9">
      <c r="A380" s="69" t="s">
        <v>465</v>
      </c>
      <c r="B380" s="70" t="s">
        <v>456</v>
      </c>
      <c r="C380" s="71">
        <v>277</v>
      </c>
      <c r="D380" s="72">
        <v>391.1122287522604</v>
      </c>
      <c r="E380" s="73">
        <v>6629.189189189189</v>
      </c>
      <c r="F380" s="74">
        <v>8146.560461323403</v>
      </c>
      <c r="G380" s="75"/>
      <c r="H380" s="76"/>
      <c r="I380" s="76">
        <v>1.0305625012048405</v>
      </c>
      <c r="J380" s="76"/>
      <c r="K380" s="76">
        <v>1.0493788737043248</v>
      </c>
      <c r="L380" s="77">
        <v>1.160950227420211</v>
      </c>
      <c r="M380" s="78">
        <v>34.951014</v>
      </c>
      <c r="N380" s="79">
        <v>123.09120949999999</v>
      </c>
      <c r="O380" s="80">
        <v>129.97103438227276</v>
      </c>
      <c r="P380" s="78">
        <v>148.6298246255046</v>
      </c>
      <c r="Q380" s="79">
        <v>154.07316231218988</v>
      </c>
      <c r="R380" s="79">
        <v>164.50797291059993</v>
      </c>
      <c r="S380" s="81">
        <v>467.21095984829446</v>
      </c>
      <c r="T380" s="78">
        <v>439.91641279937636</v>
      </c>
      <c r="U380" s="82">
        <v>2.9598125000000004</v>
      </c>
      <c r="V380" s="82">
        <v>251.90711669154285</v>
      </c>
      <c r="W380" s="83">
        <v>1.6349837499999997</v>
      </c>
      <c r="X380" s="82">
        <v>173.91700642122169</v>
      </c>
      <c r="Y380" s="82">
        <v>1.0571949999999999</v>
      </c>
      <c r="Z380" s="80">
        <v>865.7405359121409</v>
      </c>
      <c r="AA380" s="75">
        <v>207.32817000615913</v>
      </c>
      <c r="AB380" s="76">
        <v>103.66408500307956</v>
      </c>
      <c r="AC380" s="84">
        <v>0.8293126800246365</v>
      </c>
      <c r="AD380" s="85">
        <v>3481203.8152815416</v>
      </c>
      <c r="AE380" s="86">
        <v>9.947599529930129</v>
      </c>
      <c r="AF380" s="87"/>
      <c r="AG380" s="88" t="s">
        <v>465</v>
      </c>
      <c r="AH380" s="60" t="s">
        <v>457</v>
      </c>
      <c r="AI380" s="61">
        <v>377</v>
      </c>
      <c r="AJ380" s="62">
        <v>377</v>
      </c>
      <c r="AL380" s="64" t="s">
        <v>465</v>
      </c>
      <c r="AM380" s="65" t="s">
        <v>456</v>
      </c>
      <c r="AN380" s="66">
        <v>865.7405359121409</v>
      </c>
      <c r="AO380" s="67">
        <v>3481203.8152815416</v>
      </c>
      <c r="AP380" s="68">
        <v>9.947599529930129</v>
      </c>
      <c r="AQ380" s="14">
        <v>277</v>
      </c>
      <c r="AR380" s="14">
        <v>379</v>
      </c>
    </row>
    <row r="381" spans="1:44" ht="9">
      <c r="A381" s="131" t="s">
        <v>466</v>
      </c>
      <c r="B381" s="70" t="s">
        <v>456</v>
      </c>
      <c r="C381" s="71">
        <v>206</v>
      </c>
      <c r="D381" s="72">
        <v>245.58576252176047</v>
      </c>
      <c r="E381" s="73">
        <v>3084.2490842490843</v>
      </c>
      <c r="F381" s="74">
        <v>2298.407925407926</v>
      </c>
      <c r="G381" s="75"/>
      <c r="H381" s="76"/>
      <c r="I381" s="76">
        <v>1.031699222372428</v>
      </c>
      <c r="J381" s="76"/>
      <c r="K381" s="76">
        <v>1.0467787527619725</v>
      </c>
      <c r="L381" s="77">
        <v>1.0974676206329588</v>
      </c>
      <c r="M381" s="78">
        <v>2.893018</v>
      </c>
      <c r="N381" s="79">
        <v>5.786036</v>
      </c>
      <c r="O381" s="80">
        <v>22.92870593028611</v>
      </c>
      <c r="P381" s="132">
        <v>0</v>
      </c>
      <c r="Q381" s="133">
        <v>0</v>
      </c>
      <c r="R381" s="133">
        <v>78</v>
      </c>
      <c r="S381" s="134">
        <v>78</v>
      </c>
      <c r="T381" s="78">
        <v>0</v>
      </c>
      <c r="U381" s="82" t="s">
        <v>49</v>
      </c>
      <c r="V381" s="82">
        <v>0</v>
      </c>
      <c r="W381" s="83" t="s">
        <v>49</v>
      </c>
      <c r="X381" s="82">
        <v>150</v>
      </c>
      <c r="Y381" s="82">
        <v>1.9230769230769231</v>
      </c>
      <c r="Z381" s="80">
        <v>150</v>
      </c>
      <c r="AA381" s="75">
        <v>53.14605107561051</v>
      </c>
      <c r="AB381" s="76">
        <v>26.573025537805258</v>
      </c>
      <c r="AC381" s="84">
        <v>0.21258420430244207</v>
      </c>
      <c r="AD381" s="85">
        <v>753447.8829207866</v>
      </c>
      <c r="AE381" s="86">
        <v>7.963390880787447</v>
      </c>
      <c r="AF381" s="87"/>
      <c r="AG381" s="88" t="s">
        <v>466</v>
      </c>
      <c r="AH381" s="60" t="s">
        <v>457</v>
      </c>
      <c r="AI381" s="6">
        <v>378</v>
      </c>
      <c r="AJ381" s="62">
        <v>378</v>
      </c>
      <c r="AL381" s="64" t="s">
        <v>466</v>
      </c>
      <c r="AM381" s="65" t="s">
        <v>456</v>
      </c>
      <c r="AN381" s="66">
        <v>150</v>
      </c>
      <c r="AO381" s="67">
        <v>753447.8829207866</v>
      </c>
      <c r="AP381" s="68">
        <v>7.963390880787447</v>
      </c>
      <c r="AQ381" s="14">
        <v>206</v>
      </c>
      <c r="AR381" s="96">
        <v>380</v>
      </c>
    </row>
    <row r="382" spans="1:44" ht="9">
      <c r="A382" s="131" t="s">
        <v>467</v>
      </c>
      <c r="B382" s="70" t="s">
        <v>456</v>
      </c>
      <c r="C382" s="71">
        <v>197</v>
      </c>
      <c r="D382" s="72">
        <v>342.46191926885</v>
      </c>
      <c r="E382" s="73">
        <v>4361.552028218694</v>
      </c>
      <c r="F382" s="74">
        <v>7835.8079805996385</v>
      </c>
      <c r="G382" s="75">
        <v>1.03</v>
      </c>
      <c r="H382" s="76">
        <v>1.04</v>
      </c>
      <c r="I382" s="76">
        <v>1.05</v>
      </c>
      <c r="J382" s="76">
        <v>1.07</v>
      </c>
      <c r="K382" s="76">
        <v>1.08</v>
      </c>
      <c r="L382" s="77">
        <v>1.1347692307692308</v>
      </c>
      <c r="M382" s="78">
        <v>29.915489999999995</v>
      </c>
      <c r="N382" s="79">
        <v>97.84261599999998</v>
      </c>
      <c r="O382" s="80">
        <v>127.64980200412738</v>
      </c>
      <c r="P382" s="132">
        <v>51.56</v>
      </c>
      <c r="Q382" s="133">
        <v>83.04</v>
      </c>
      <c r="R382" s="133">
        <v>104.24</v>
      </c>
      <c r="S382" s="134">
        <v>238.84</v>
      </c>
      <c r="T382" s="78">
        <v>152.60793249999998</v>
      </c>
      <c r="U382" s="82">
        <v>2.9598124999999995</v>
      </c>
      <c r="V382" s="82">
        <v>135.76905059999999</v>
      </c>
      <c r="W382" s="83">
        <v>1.6349837499999997</v>
      </c>
      <c r="X382" s="82">
        <v>110.20200679999999</v>
      </c>
      <c r="Y382" s="82">
        <v>1.0571949999999999</v>
      </c>
      <c r="Z382" s="80">
        <v>398.57898989999995</v>
      </c>
      <c r="AA382" s="75">
        <v>118.21527360157894</v>
      </c>
      <c r="AB382" s="76">
        <v>59.10763680078947</v>
      </c>
      <c r="AC382" s="84">
        <v>0.4728610944063158</v>
      </c>
      <c r="AD382" s="85">
        <v>783209.577871127</v>
      </c>
      <c r="AE382" s="86">
        <v>20.356185683193164</v>
      </c>
      <c r="AF382" s="87"/>
      <c r="AG382" s="88" t="s">
        <v>467</v>
      </c>
      <c r="AH382" s="60" t="s">
        <v>457</v>
      </c>
      <c r="AI382" s="6">
        <v>379</v>
      </c>
      <c r="AJ382" s="62">
        <v>379</v>
      </c>
      <c r="AL382" s="64" t="s">
        <v>467</v>
      </c>
      <c r="AM382" s="65" t="s">
        <v>456</v>
      </c>
      <c r="AN382" s="66">
        <v>398.57898989999995</v>
      </c>
      <c r="AO382" s="67">
        <v>783209.577871127</v>
      </c>
      <c r="AP382" s="68">
        <v>20.356185683193164</v>
      </c>
      <c r="AQ382" s="14">
        <v>197</v>
      </c>
      <c r="AR382" s="14">
        <v>381</v>
      </c>
    </row>
    <row r="383" spans="1:44" ht="9">
      <c r="A383" s="69" t="s">
        <v>468</v>
      </c>
      <c r="B383" s="70" t="s">
        <v>456</v>
      </c>
      <c r="C383" s="71">
        <v>179</v>
      </c>
      <c r="D383" s="72">
        <v>238.1411616107555</v>
      </c>
      <c r="E383" s="73">
        <v>2963.3956386292834</v>
      </c>
      <c r="F383" s="74">
        <v>1307.0434190031228</v>
      </c>
      <c r="G383" s="75"/>
      <c r="H383" s="76"/>
      <c r="I383" s="76">
        <v>1.0306719267301392</v>
      </c>
      <c r="J383" s="76"/>
      <c r="K383" s="76">
        <v>1.0455452473752818</v>
      </c>
      <c r="L383" s="77">
        <v>1.095742704552638</v>
      </c>
      <c r="M383" s="78">
        <v>15.226295</v>
      </c>
      <c r="N383" s="79">
        <v>33.420590000000004</v>
      </c>
      <c r="O383" s="80">
        <v>31.319613080794745</v>
      </c>
      <c r="P383" s="78">
        <v>0</v>
      </c>
      <c r="Q383" s="79">
        <v>7.176056975337684</v>
      </c>
      <c r="R383" s="79">
        <v>66.45248779777506</v>
      </c>
      <c r="S383" s="81">
        <v>73.62854477311275</v>
      </c>
      <c r="T383" s="78">
        <v>0</v>
      </c>
      <c r="U383" s="82" t="s">
        <v>49</v>
      </c>
      <c r="V383" s="82">
        <v>11.732736543751265</v>
      </c>
      <c r="W383" s="83">
        <v>1.6349837500000002</v>
      </c>
      <c r="X383" s="82">
        <v>70.25323783736881</v>
      </c>
      <c r="Y383" s="82">
        <v>1.057195</v>
      </c>
      <c r="Z383" s="80">
        <v>81.98597438112009</v>
      </c>
      <c r="AA383" s="75">
        <v>31.446802924760778</v>
      </c>
      <c r="AB383" s="76">
        <v>15.723401462380389</v>
      </c>
      <c r="AC383" s="84">
        <v>0.1257872116990431</v>
      </c>
      <c r="AD383" s="85">
        <v>694491.0484425534</v>
      </c>
      <c r="AE383" s="86">
        <v>4.722075227030188</v>
      </c>
      <c r="AF383" s="87"/>
      <c r="AG383" s="88" t="s">
        <v>468</v>
      </c>
      <c r="AH383" s="60" t="s">
        <v>457</v>
      </c>
      <c r="AI383" s="61">
        <v>380</v>
      </c>
      <c r="AJ383" s="62">
        <v>380</v>
      </c>
      <c r="AL383" s="64" t="s">
        <v>468</v>
      </c>
      <c r="AM383" s="65" t="s">
        <v>456</v>
      </c>
      <c r="AN383" s="66">
        <v>81.98597438112009</v>
      </c>
      <c r="AO383" s="67">
        <v>694491.0484425534</v>
      </c>
      <c r="AP383" s="68">
        <v>4.722075227030188</v>
      </c>
      <c r="AQ383" s="14">
        <v>179</v>
      </c>
      <c r="AR383" s="14">
        <v>382</v>
      </c>
    </row>
    <row r="384" spans="1:44" ht="9">
      <c r="A384" s="69" t="s">
        <v>469</v>
      </c>
      <c r="B384" s="70" t="s">
        <v>456</v>
      </c>
      <c r="C384" s="71">
        <v>164</v>
      </c>
      <c r="D384" s="72">
        <v>211.19155777612806</v>
      </c>
      <c r="E384" s="73">
        <v>3629.032258064516</v>
      </c>
      <c r="F384" s="74">
        <v>3694.7335203366056</v>
      </c>
      <c r="G384" s="75"/>
      <c r="H384" s="76"/>
      <c r="I384" s="76">
        <v>1.0314186517769797</v>
      </c>
      <c r="J384" s="76"/>
      <c r="K384" s="76">
        <v>1.0447768272362965</v>
      </c>
      <c r="L384" s="77">
        <v>1.089860669411491</v>
      </c>
      <c r="M384" s="78">
        <v>4.878181</v>
      </c>
      <c r="N384" s="79">
        <v>16.986724</v>
      </c>
      <c r="O384" s="80">
        <v>30.891313498340452</v>
      </c>
      <c r="P384" s="78">
        <v>0</v>
      </c>
      <c r="Q384" s="79">
        <v>33.92395605303876</v>
      </c>
      <c r="R384" s="79">
        <v>11.851676719640855</v>
      </c>
      <c r="S384" s="81">
        <v>45.775632772679614</v>
      </c>
      <c r="T384" s="78">
        <v>0</v>
      </c>
      <c r="U384" s="82" t="s">
        <v>49</v>
      </c>
      <c r="V384" s="82">
        <v>55.4651168824325</v>
      </c>
      <c r="W384" s="83">
        <v>1.6349837499999997</v>
      </c>
      <c r="X384" s="82">
        <v>12.529533369620713</v>
      </c>
      <c r="Y384" s="82">
        <v>1.0571949999999999</v>
      </c>
      <c r="Z384" s="80">
        <v>67.9946502520532</v>
      </c>
      <c r="AA384" s="75">
        <v>28.99623889410634</v>
      </c>
      <c r="AB384" s="76">
        <v>14.49811944705317</v>
      </c>
      <c r="AC384" s="84">
        <v>0.11598495557642537</v>
      </c>
      <c r="AD384" s="85">
        <v>505230.0816228893</v>
      </c>
      <c r="AE384" s="86">
        <v>5.383262218563252</v>
      </c>
      <c r="AF384" s="87"/>
      <c r="AG384" s="88" t="s">
        <v>469</v>
      </c>
      <c r="AH384" s="60" t="s">
        <v>457</v>
      </c>
      <c r="AI384" s="61">
        <v>381</v>
      </c>
      <c r="AJ384" s="62">
        <v>381</v>
      </c>
      <c r="AL384" s="64" t="s">
        <v>469</v>
      </c>
      <c r="AM384" s="65" t="s">
        <v>456</v>
      </c>
      <c r="AN384" s="66">
        <v>67.9946502520532</v>
      </c>
      <c r="AO384" s="67">
        <v>505230.0816228893</v>
      </c>
      <c r="AP384" s="68">
        <v>5.383262218563252</v>
      </c>
      <c r="AQ384" s="14">
        <v>164</v>
      </c>
      <c r="AR384" s="14">
        <v>383</v>
      </c>
    </row>
    <row r="385" spans="1:44" ht="9">
      <c r="A385" s="69" t="s">
        <v>470</v>
      </c>
      <c r="B385" s="70" t="s">
        <v>456</v>
      </c>
      <c r="C385" s="71">
        <v>156</v>
      </c>
      <c r="D385" s="72">
        <v>238.90057759033184</v>
      </c>
      <c r="E385" s="73">
        <v>4485.239852398524</v>
      </c>
      <c r="F385" s="74">
        <v>7587.28385837574</v>
      </c>
      <c r="G385" s="75">
        <v>1.02</v>
      </c>
      <c r="H385" s="76">
        <v>1.04</v>
      </c>
      <c r="I385" s="76">
        <v>1.05</v>
      </c>
      <c r="J385" s="76">
        <v>1.07</v>
      </c>
      <c r="K385" s="76">
        <v>1.06</v>
      </c>
      <c r="L385" s="77">
        <v>1.1250979020979024</v>
      </c>
      <c r="M385" s="78">
        <v>8.141721</v>
      </c>
      <c r="N385" s="79">
        <v>25.62532</v>
      </c>
      <c r="O385" s="80">
        <v>46.13877603401642</v>
      </c>
      <c r="P385" s="78">
        <v>4.924048741550472</v>
      </c>
      <c r="Q385" s="79">
        <v>38.47204805997597</v>
      </c>
      <c r="R385" s="79">
        <v>32.24584856470949</v>
      </c>
      <c r="S385" s="81">
        <v>75.64194536623593</v>
      </c>
      <c r="T385" s="78">
        <v>14.574261015850354</v>
      </c>
      <c r="U385" s="82">
        <v>2.9598124999999995</v>
      </c>
      <c r="V385" s="82">
        <v>62.90117340727972</v>
      </c>
      <c r="W385" s="83">
        <v>1.6349837499999997</v>
      </c>
      <c r="X385" s="82">
        <v>34.09014987336804</v>
      </c>
      <c r="Y385" s="82">
        <v>1.0571949999999997</v>
      </c>
      <c r="Z385" s="80">
        <v>111.56558429649812</v>
      </c>
      <c r="AA385" s="75">
        <v>45.20250032644349</v>
      </c>
      <c r="AB385" s="76">
        <v>22.601250163221742</v>
      </c>
      <c r="AC385" s="84">
        <v>0.18081000130577393</v>
      </c>
      <c r="AD385" s="85">
        <v>589111.4942361456</v>
      </c>
      <c r="AE385" s="86">
        <v>7.575176202674939</v>
      </c>
      <c r="AF385" s="87"/>
      <c r="AG385" s="88" t="s">
        <v>470</v>
      </c>
      <c r="AH385" s="60" t="s">
        <v>457</v>
      </c>
      <c r="AI385" s="6">
        <v>382</v>
      </c>
      <c r="AJ385" s="62">
        <v>382</v>
      </c>
      <c r="AL385" s="64" t="s">
        <v>470</v>
      </c>
      <c r="AM385" s="65" t="s">
        <v>456</v>
      </c>
      <c r="AN385" s="66">
        <v>111.56558429649812</v>
      </c>
      <c r="AO385" s="67">
        <v>589111.4942361456</v>
      </c>
      <c r="AP385" s="68">
        <v>7.575176202674939</v>
      </c>
      <c r="AQ385" s="14">
        <v>156</v>
      </c>
      <c r="AR385" s="14">
        <v>384</v>
      </c>
    </row>
    <row r="386" spans="1:44" ht="9">
      <c r="A386" s="69" t="s">
        <v>471</v>
      </c>
      <c r="B386" s="70" t="s">
        <v>456</v>
      </c>
      <c r="C386" s="71">
        <v>152</v>
      </c>
      <c r="D386" s="72">
        <v>172.67204490067203</v>
      </c>
      <c r="E386" s="73">
        <v>4012.249443207127</v>
      </c>
      <c r="F386" s="74">
        <v>14841.168001147802</v>
      </c>
      <c r="G386" s="75"/>
      <c r="H386" s="76"/>
      <c r="I386" s="76">
        <v>1.029692559342269</v>
      </c>
      <c r="J386" s="76"/>
      <c r="K386" s="76">
        <v>1.0441096709730302</v>
      </c>
      <c r="L386" s="77">
        <v>1.2823257729628486</v>
      </c>
      <c r="M386" s="78">
        <v>5.181</v>
      </c>
      <c r="N386" s="79">
        <v>21.426044444444443</v>
      </c>
      <c r="O386" s="80">
        <v>71.43616252405853</v>
      </c>
      <c r="P386" s="78">
        <v>80.80651499752304</v>
      </c>
      <c r="Q386" s="79">
        <v>0</v>
      </c>
      <c r="R386" s="79">
        <v>8.326666650798627</v>
      </c>
      <c r="S386" s="81">
        <v>89.13318164832167</v>
      </c>
      <c r="T386" s="78">
        <v>239.17213317110617</v>
      </c>
      <c r="U386" s="82">
        <v>2.9598125</v>
      </c>
      <c r="V386" s="82">
        <v>0</v>
      </c>
      <c r="W386" s="83" t="s">
        <v>49</v>
      </c>
      <c r="X386" s="82">
        <v>8.802910349891054</v>
      </c>
      <c r="Y386" s="82">
        <v>1.0571949999999999</v>
      </c>
      <c r="Z386" s="80">
        <v>247.97504352099722</v>
      </c>
      <c r="AA386" s="75">
        <v>122.20333590931047</v>
      </c>
      <c r="AB386" s="76">
        <v>61.101667954655234</v>
      </c>
      <c r="AC386" s="84">
        <v>0.4888133436372419</v>
      </c>
      <c r="AD386" s="85">
        <v>3431584.384434771</v>
      </c>
      <c r="AE386" s="86">
        <v>2.8905020624966173</v>
      </c>
      <c r="AF386" s="87"/>
      <c r="AG386" s="88" t="s">
        <v>471</v>
      </c>
      <c r="AH386" s="60" t="s">
        <v>457</v>
      </c>
      <c r="AI386" s="6">
        <v>383</v>
      </c>
      <c r="AJ386" s="62">
        <v>383</v>
      </c>
      <c r="AL386" s="64" t="s">
        <v>471</v>
      </c>
      <c r="AM386" s="65" t="s">
        <v>456</v>
      </c>
      <c r="AN386" s="66">
        <v>247.97504352099722</v>
      </c>
      <c r="AO386" s="67">
        <v>3431584.384434771</v>
      </c>
      <c r="AP386" s="68">
        <v>2.8905020624966173</v>
      </c>
      <c r="AQ386" s="14">
        <v>152</v>
      </c>
      <c r="AR386" s="96">
        <v>385</v>
      </c>
    </row>
    <row r="387" spans="1:44" ht="9">
      <c r="A387" s="69" t="s">
        <v>472</v>
      </c>
      <c r="B387" s="70" t="s">
        <v>456</v>
      </c>
      <c r="C387" s="71">
        <v>147</v>
      </c>
      <c r="D387" s="72">
        <v>213.19173380238695</v>
      </c>
      <c r="E387" s="73">
        <v>4525.573192239859</v>
      </c>
      <c r="F387" s="74">
        <v>5323.949190037827</v>
      </c>
      <c r="G387" s="75"/>
      <c r="H387" s="76"/>
      <c r="I387" s="76">
        <v>1.0299425955206725</v>
      </c>
      <c r="J387" s="76"/>
      <c r="K387" s="76">
        <v>1.0438159981119173</v>
      </c>
      <c r="L387" s="77">
        <v>1.0906387318573687</v>
      </c>
      <c r="M387" s="78">
        <v>24.31713</v>
      </c>
      <c r="N387" s="79">
        <v>81.89783523529411</v>
      </c>
      <c r="O387" s="80">
        <v>76.76988406816122</v>
      </c>
      <c r="P387" s="78">
        <v>36.83624150217775</v>
      </c>
      <c r="Q387" s="79">
        <v>46.86050410151489</v>
      </c>
      <c r="R387" s="79">
        <v>33.923066291604</v>
      </c>
      <c r="S387" s="81">
        <v>117.61981189529665</v>
      </c>
      <c r="T387" s="78">
        <v>109.02836805116446</v>
      </c>
      <c r="U387" s="82">
        <v>2.9598124999999995</v>
      </c>
      <c r="V387" s="82">
        <v>76.61616272278519</v>
      </c>
      <c r="W387" s="83">
        <v>1.63498375</v>
      </c>
      <c r="X387" s="82">
        <v>35.86329606815228</v>
      </c>
      <c r="Y387" s="82">
        <v>1.0571949999999997</v>
      </c>
      <c r="Z387" s="80">
        <v>221.50782684210196</v>
      </c>
      <c r="AA387" s="75">
        <v>98.3955181886005</v>
      </c>
      <c r="AB387" s="76">
        <v>49.19775909430025</v>
      </c>
      <c r="AC387" s="84">
        <v>0.39358207275440205</v>
      </c>
      <c r="AD387" s="85">
        <v>580909.5603976076</v>
      </c>
      <c r="AE387" s="86">
        <v>15.252482792019423</v>
      </c>
      <c r="AF387" s="87"/>
      <c r="AG387" s="88" t="s">
        <v>472</v>
      </c>
      <c r="AH387" s="60" t="s">
        <v>457</v>
      </c>
      <c r="AI387" s="61">
        <v>384</v>
      </c>
      <c r="AJ387" s="62">
        <v>384</v>
      </c>
      <c r="AL387" s="64" t="s">
        <v>472</v>
      </c>
      <c r="AM387" s="65" t="s">
        <v>456</v>
      </c>
      <c r="AN387" s="66">
        <v>221.50782684210196</v>
      </c>
      <c r="AO387" s="67">
        <v>580909.5603976076</v>
      </c>
      <c r="AP387" s="68">
        <v>15.252482792019423</v>
      </c>
      <c r="AQ387" s="14">
        <v>147</v>
      </c>
      <c r="AR387" s="14">
        <v>386</v>
      </c>
    </row>
    <row r="388" spans="1:44" ht="9">
      <c r="A388" s="69" t="s">
        <v>473</v>
      </c>
      <c r="B388" s="70" t="s">
        <v>456</v>
      </c>
      <c r="C388" s="71">
        <v>141</v>
      </c>
      <c r="D388" s="72">
        <v>188.1701878845571</v>
      </c>
      <c r="E388" s="73">
        <v>4487.350199733688</v>
      </c>
      <c r="F388" s="74">
        <v>8880.772082283627</v>
      </c>
      <c r="G388" s="75"/>
      <c r="H388" s="76"/>
      <c r="I388" s="76">
        <v>1.0287249504566922</v>
      </c>
      <c r="J388" s="76"/>
      <c r="K388" s="76">
        <v>1.0434501118375203</v>
      </c>
      <c r="L388" s="77">
        <v>1.0931475314978156</v>
      </c>
      <c r="M388" s="78">
        <v>11.944336</v>
      </c>
      <c r="N388" s="79">
        <v>25.047511999999998</v>
      </c>
      <c r="O388" s="80">
        <v>47.99256769583576</v>
      </c>
      <c r="P388" s="78">
        <v>0</v>
      </c>
      <c r="Q388" s="79">
        <v>5.728653785793064</v>
      </c>
      <c r="R388" s="79">
        <v>112.36351708367013</v>
      </c>
      <c r="S388" s="81">
        <v>118.09217086946319</v>
      </c>
      <c r="T388" s="78">
        <v>0</v>
      </c>
      <c r="U388" s="82" t="s">
        <v>49</v>
      </c>
      <c r="V388" s="82">
        <v>9.36625584914764</v>
      </c>
      <c r="W388" s="83">
        <v>1.63498375</v>
      </c>
      <c r="X388" s="82">
        <v>118.79014844327064</v>
      </c>
      <c r="Y388" s="82">
        <v>1.0571949999999999</v>
      </c>
      <c r="Z388" s="80">
        <v>128.15640429241827</v>
      </c>
      <c r="AA388" s="75">
        <v>62.293079511739435</v>
      </c>
      <c r="AB388" s="76">
        <v>31.146539755869718</v>
      </c>
      <c r="AC388" s="84">
        <v>0.24917231804695775</v>
      </c>
      <c r="AD388" s="85">
        <v>479965.80281198927</v>
      </c>
      <c r="AE388" s="86">
        <v>10.680461277998116</v>
      </c>
      <c r="AF388" s="87"/>
      <c r="AG388" s="88" t="s">
        <v>473</v>
      </c>
      <c r="AH388" s="60" t="s">
        <v>457</v>
      </c>
      <c r="AI388" s="61">
        <v>385</v>
      </c>
      <c r="AJ388" s="62">
        <v>385</v>
      </c>
      <c r="AL388" s="64" t="s">
        <v>473</v>
      </c>
      <c r="AM388" s="65" t="s">
        <v>456</v>
      </c>
      <c r="AN388" s="66">
        <v>128.15640429241827</v>
      </c>
      <c r="AO388" s="67">
        <v>479965.80281198927</v>
      </c>
      <c r="AP388" s="68">
        <v>10.680461277998116</v>
      </c>
      <c r="AQ388" s="14">
        <v>141</v>
      </c>
      <c r="AR388" s="14">
        <v>387</v>
      </c>
    </row>
    <row r="389" spans="1:44" ht="9">
      <c r="A389" s="69" t="s">
        <v>474</v>
      </c>
      <c r="B389" s="70" t="s">
        <v>456</v>
      </c>
      <c r="C389" s="71">
        <v>122</v>
      </c>
      <c r="D389" s="72">
        <v>127.93285641527913</v>
      </c>
      <c r="E389" s="73">
        <v>4821.25</v>
      </c>
      <c r="F389" s="74">
        <v>6754.592953821644</v>
      </c>
      <c r="G389" s="75">
        <v>1.03</v>
      </c>
      <c r="H389" s="76">
        <v>1.04</v>
      </c>
      <c r="I389" s="76">
        <v>1.04</v>
      </c>
      <c r="J389" s="76">
        <v>1.07</v>
      </c>
      <c r="K389" s="76">
        <v>1.07</v>
      </c>
      <c r="L389" s="77">
        <v>1.120979020979021</v>
      </c>
      <c r="M389" s="78">
        <v>3.645427</v>
      </c>
      <c r="N389" s="79">
        <v>13.208419655172413</v>
      </c>
      <c r="O389" s="80">
        <v>27.251020464022194</v>
      </c>
      <c r="P389" s="78">
        <v>19.13820779558927</v>
      </c>
      <c r="Q389" s="79">
        <v>0</v>
      </c>
      <c r="R389" s="79">
        <v>10.946119738082597</v>
      </c>
      <c r="S389" s="81">
        <v>30.084327533671868</v>
      </c>
      <c r="T389" s="78">
        <v>56.64550666098257</v>
      </c>
      <c r="U389" s="82">
        <v>2.9598125</v>
      </c>
      <c r="V389" s="82">
        <v>0</v>
      </c>
      <c r="W389" s="83" t="s">
        <v>49</v>
      </c>
      <c r="X389" s="82">
        <v>11.57218305650223</v>
      </c>
      <c r="Y389" s="82">
        <v>1.0571949999999999</v>
      </c>
      <c r="Z389" s="80">
        <v>68.2176897174848</v>
      </c>
      <c r="AA389" s="75">
        <v>43.6710503426644</v>
      </c>
      <c r="AB389" s="76">
        <v>21.8355251713322</v>
      </c>
      <c r="AC389" s="84">
        <v>0.1746842013706576</v>
      </c>
      <c r="AD389" s="85">
        <v>435193.65828304226</v>
      </c>
      <c r="AE389" s="86">
        <v>6.270099613732627</v>
      </c>
      <c r="AF389" s="87"/>
      <c r="AG389" s="88" t="s">
        <v>474</v>
      </c>
      <c r="AH389" s="60" t="s">
        <v>457</v>
      </c>
      <c r="AI389" s="6">
        <v>386</v>
      </c>
      <c r="AJ389" s="62">
        <v>386</v>
      </c>
      <c r="AL389" s="64" t="s">
        <v>474</v>
      </c>
      <c r="AM389" s="65" t="s">
        <v>456</v>
      </c>
      <c r="AN389" s="66">
        <v>68.2176897174848</v>
      </c>
      <c r="AO389" s="67">
        <v>435193.65828304226</v>
      </c>
      <c r="AP389" s="68">
        <v>6.270099613732627</v>
      </c>
      <c r="AQ389" s="14">
        <v>122</v>
      </c>
      <c r="AR389" s="14">
        <v>388</v>
      </c>
    </row>
    <row r="390" spans="1:44" ht="9">
      <c r="A390" s="69" t="s">
        <v>475</v>
      </c>
      <c r="B390" s="70" t="s">
        <v>456</v>
      </c>
      <c r="C390" s="71">
        <v>116</v>
      </c>
      <c r="D390" s="72">
        <v>126.48071654772666</v>
      </c>
      <c r="E390" s="73">
        <v>3205.128205128205</v>
      </c>
      <c r="F390" s="74">
        <v>4039.824722977515</v>
      </c>
      <c r="G390" s="75"/>
      <c r="H390" s="76"/>
      <c r="I390" s="76">
        <v>1.0287249504566922</v>
      </c>
      <c r="J390" s="76"/>
      <c r="K390" s="76">
        <v>1.041736521877914</v>
      </c>
      <c r="L390" s="77">
        <v>1.0856505754245371</v>
      </c>
      <c r="M390" s="78">
        <v>1.822254</v>
      </c>
      <c r="N390" s="79">
        <v>3.644508</v>
      </c>
      <c r="O390" s="80">
        <v>16.214977142732668</v>
      </c>
      <c r="P390" s="78">
        <v>0</v>
      </c>
      <c r="Q390" s="79">
        <v>0</v>
      </c>
      <c r="R390" s="79">
        <v>32.429954285465335</v>
      </c>
      <c r="S390" s="81">
        <v>32.429954285465335</v>
      </c>
      <c r="T390" s="78">
        <v>0</v>
      </c>
      <c r="U390" s="82" t="s">
        <v>49</v>
      </c>
      <c r="V390" s="82">
        <v>0</v>
      </c>
      <c r="W390" s="83" t="s">
        <v>49</v>
      </c>
      <c r="X390" s="82">
        <v>34.284785520822524</v>
      </c>
      <c r="Y390" s="82">
        <v>1.0571949999999999</v>
      </c>
      <c r="Z390" s="80">
        <v>34.284785520822524</v>
      </c>
      <c r="AA390" s="75">
        <v>22.622688358197333</v>
      </c>
      <c r="AB390" s="76">
        <v>11.311344179098667</v>
      </c>
      <c r="AC390" s="84">
        <v>0.09049075343278934</v>
      </c>
      <c r="AD390" s="85">
        <v>316824.5456809757</v>
      </c>
      <c r="AE390" s="86">
        <v>4.328551684293471</v>
      </c>
      <c r="AF390" s="87"/>
      <c r="AG390" s="88" t="s">
        <v>475</v>
      </c>
      <c r="AH390" s="60" t="s">
        <v>457</v>
      </c>
      <c r="AI390" s="6">
        <v>387</v>
      </c>
      <c r="AJ390" s="62">
        <v>387</v>
      </c>
      <c r="AL390" s="64" t="s">
        <v>475</v>
      </c>
      <c r="AM390" s="65" t="s">
        <v>456</v>
      </c>
      <c r="AN390" s="66">
        <v>34.284785520822524</v>
      </c>
      <c r="AO390" s="67">
        <v>316824.5456809757</v>
      </c>
      <c r="AP390" s="68">
        <v>4.328551684293471</v>
      </c>
      <c r="AQ390" s="14">
        <v>116</v>
      </c>
      <c r="AR390" s="14">
        <v>389</v>
      </c>
    </row>
    <row r="391" spans="1:44" ht="9">
      <c r="A391" s="69" t="s">
        <v>476</v>
      </c>
      <c r="B391" s="70" t="s">
        <v>456</v>
      </c>
      <c r="C391" s="71">
        <v>103</v>
      </c>
      <c r="D391" s="72">
        <v>117.0080304261133</v>
      </c>
      <c r="E391" s="73">
        <v>3249.2063492063494</v>
      </c>
      <c r="F391" s="74">
        <v>2702.83895232917</v>
      </c>
      <c r="G391" s="75"/>
      <c r="H391" s="76"/>
      <c r="I391" s="76">
        <v>1.0288241262683995</v>
      </c>
      <c r="J391" s="76"/>
      <c r="K391" s="76">
        <v>1.0406929205166562</v>
      </c>
      <c r="L391" s="77">
        <v>1.0807501011045229</v>
      </c>
      <c r="M391" s="78">
        <v>0</v>
      </c>
      <c r="N391" s="79">
        <v>0</v>
      </c>
      <c r="O391" s="80">
        <v>9.89975865803131</v>
      </c>
      <c r="P391" s="78">
        <v>2.36707662241286</v>
      </c>
      <c r="Q391" s="79">
        <v>6.443708583235006</v>
      </c>
      <c r="R391" s="79">
        <v>0</v>
      </c>
      <c r="S391" s="81">
        <v>8.810785205647866</v>
      </c>
      <c r="T391" s="78">
        <v>7.006102975475362</v>
      </c>
      <c r="U391" s="82">
        <v>2.9598124999999995</v>
      </c>
      <c r="V391" s="82">
        <v>10.535358823324758</v>
      </c>
      <c r="W391" s="83">
        <v>1.6349837500000002</v>
      </c>
      <c r="X391" s="82">
        <v>0</v>
      </c>
      <c r="Y391" s="82" t="s">
        <v>49</v>
      </c>
      <c r="Z391" s="80">
        <v>17.54146179880012</v>
      </c>
      <c r="AA391" s="75">
        <v>12.756961108974563</v>
      </c>
      <c r="AB391" s="76">
        <v>6.378480554487282</v>
      </c>
      <c r="AC391" s="84">
        <v>0.05102784443589825</v>
      </c>
      <c r="AD391" s="85">
        <v>267925.32178258896</v>
      </c>
      <c r="AE391" s="86">
        <v>2.6188583717420095</v>
      </c>
      <c r="AF391" s="87"/>
      <c r="AG391" s="88" t="s">
        <v>476</v>
      </c>
      <c r="AH391" s="60" t="s">
        <v>457</v>
      </c>
      <c r="AI391" s="61">
        <v>388</v>
      </c>
      <c r="AJ391" s="62">
        <v>388</v>
      </c>
      <c r="AL391" s="64" t="s">
        <v>476</v>
      </c>
      <c r="AM391" s="65" t="s">
        <v>456</v>
      </c>
      <c r="AN391" s="66">
        <v>17.54146179880012</v>
      </c>
      <c r="AO391" s="67">
        <v>267925.32178258896</v>
      </c>
      <c r="AP391" s="68">
        <v>2.6188583717420095</v>
      </c>
      <c r="AQ391" s="14">
        <v>103</v>
      </c>
      <c r="AR391" s="96">
        <v>390</v>
      </c>
    </row>
    <row r="392" spans="1:44" ht="9">
      <c r="A392" s="69" t="s">
        <v>477</v>
      </c>
      <c r="B392" s="70" t="s">
        <v>456</v>
      </c>
      <c r="C392" s="71">
        <v>103</v>
      </c>
      <c r="D392" s="72">
        <v>116.57041646205694</v>
      </c>
      <c r="E392" s="73">
        <v>2466.507177033493</v>
      </c>
      <c r="F392" s="74">
        <v>994.3248108515836</v>
      </c>
      <c r="G392" s="75"/>
      <c r="H392" s="76"/>
      <c r="I392" s="76">
        <v>1.028364326912274</v>
      </c>
      <c r="J392" s="76"/>
      <c r="K392" s="76">
        <v>1.0406929205166562</v>
      </c>
      <c r="L392" s="77">
        <v>1.0823019239314466</v>
      </c>
      <c r="M392" s="78">
        <v>3.589524</v>
      </c>
      <c r="N392" s="79">
        <v>7.179048</v>
      </c>
      <c r="O392" s="80">
        <v>10.263619197409035</v>
      </c>
      <c r="P392" s="78">
        <v>0</v>
      </c>
      <c r="Q392" s="79">
        <v>0</v>
      </c>
      <c r="R392" s="79">
        <v>18.269242171388083</v>
      </c>
      <c r="S392" s="81">
        <v>18.269242171388083</v>
      </c>
      <c r="T392" s="78">
        <v>0</v>
      </c>
      <c r="U392" s="82" t="s">
        <v>49</v>
      </c>
      <c r="V392" s="82">
        <v>0</v>
      </c>
      <c r="W392" s="83" t="s">
        <v>49</v>
      </c>
      <c r="X392" s="82">
        <v>19.314151477380623</v>
      </c>
      <c r="Y392" s="82">
        <v>1.0571949999999999</v>
      </c>
      <c r="Z392" s="80">
        <v>19.314151477380623</v>
      </c>
      <c r="AA392" s="75">
        <v>14.074137518953584</v>
      </c>
      <c r="AB392" s="76">
        <v>7.037068759476792</v>
      </c>
      <c r="AC392" s="84">
        <v>0.056296550075814335</v>
      </c>
      <c r="AD392" s="85">
        <v>291185.7108329159</v>
      </c>
      <c r="AE392" s="86">
        <v>2.653172976398309</v>
      </c>
      <c r="AF392" s="87"/>
      <c r="AG392" s="88" t="s">
        <v>477</v>
      </c>
      <c r="AH392" s="60" t="s">
        <v>457</v>
      </c>
      <c r="AI392" s="61">
        <v>389</v>
      </c>
      <c r="AJ392" s="62">
        <v>389</v>
      </c>
      <c r="AL392" s="64" t="s">
        <v>477</v>
      </c>
      <c r="AM392" s="65" t="s">
        <v>456</v>
      </c>
      <c r="AN392" s="66">
        <v>19.314151477380623</v>
      </c>
      <c r="AO392" s="67">
        <v>291185.7108329159</v>
      </c>
      <c r="AP392" s="68">
        <v>2.653172976398309</v>
      </c>
      <c r="AQ392" s="14">
        <v>103</v>
      </c>
      <c r="AR392" s="14">
        <v>391</v>
      </c>
    </row>
    <row r="393" spans="1:44" ht="9">
      <c r="A393" s="69" t="s">
        <v>478</v>
      </c>
      <c r="B393" s="70" t="s">
        <v>456</v>
      </c>
      <c r="C393" s="71">
        <v>97</v>
      </c>
      <c r="D393" s="72">
        <v>113.21203876634193</v>
      </c>
      <c r="E393" s="73">
        <v>2375.8389261744965</v>
      </c>
      <c r="F393" s="74">
        <v>1064.8310162991402</v>
      </c>
      <c r="G393" s="75"/>
      <c r="H393" s="76"/>
      <c r="I393" s="76">
        <v>1.0276310211159285</v>
      </c>
      <c r="J393" s="76"/>
      <c r="K393" s="76">
        <v>1.0401659623912598</v>
      </c>
      <c r="L393" s="77">
        <v>1.0824713891955025</v>
      </c>
      <c r="M393" s="78">
        <v>1.002</v>
      </c>
      <c r="N393" s="79">
        <v>2.004</v>
      </c>
      <c r="O393" s="80">
        <v>8.275158300871555</v>
      </c>
      <c r="P393" s="78">
        <v>0</v>
      </c>
      <c r="Q393" s="79">
        <v>0</v>
      </c>
      <c r="R393" s="79">
        <v>14.729781775551368</v>
      </c>
      <c r="S393" s="81">
        <v>14.729781775551368</v>
      </c>
      <c r="T393" s="78">
        <v>0</v>
      </c>
      <c r="U393" s="82" t="s">
        <v>49</v>
      </c>
      <c r="V393" s="82">
        <v>0</v>
      </c>
      <c r="W393" s="83" t="s">
        <v>49</v>
      </c>
      <c r="X393" s="82">
        <v>15.572251644204028</v>
      </c>
      <c r="Y393" s="82">
        <v>1.0571949999999999</v>
      </c>
      <c r="Z393" s="80">
        <v>15.572251644204028</v>
      </c>
      <c r="AA393" s="75">
        <v>11.852605006329352</v>
      </c>
      <c r="AB393" s="76">
        <v>5.926302503164676</v>
      </c>
      <c r="AC393" s="84">
        <v>0.04741042002531741</v>
      </c>
      <c r="AD393" s="85">
        <v>286394.843550553</v>
      </c>
      <c r="AE393" s="86">
        <v>2.1749346393459477</v>
      </c>
      <c r="AF393" s="87"/>
      <c r="AG393" s="88" t="s">
        <v>478</v>
      </c>
      <c r="AH393" s="60" t="s">
        <v>457</v>
      </c>
      <c r="AI393" s="6">
        <v>390</v>
      </c>
      <c r="AJ393" s="62">
        <v>390</v>
      </c>
      <c r="AL393" s="64" t="s">
        <v>478</v>
      </c>
      <c r="AM393" s="65" t="s">
        <v>456</v>
      </c>
      <c r="AN393" s="66">
        <v>15.572251644204028</v>
      </c>
      <c r="AO393" s="67">
        <v>286394.843550553</v>
      </c>
      <c r="AP393" s="68">
        <v>2.1749346393459477</v>
      </c>
      <c r="AQ393" s="14">
        <v>97</v>
      </c>
      <c r="AR393" s="14">
        <v>392</v>
      </c>
    </row>
    <row r="394" spans="1:44" ht="9">
      <c r="A394" s="69" t="s">
        <v>479</v>
      </c>
      <c r="B394" s="70" t="s">
        <v>456</v>
      </c>
      <c r="C394" s="71">
        <v>92</v>
      </c>
      <c r="D394" s="72">
        <v>140.8900842199393</v>
      </c>
      <c r="E394" s="73">
        <v>4318</v>
      </c>
      <c r="F394" s="74">
        <v>6545.661764705874</v>
      </c>
      <c r="G394" s="75"/>
      <c r="H394" s="76"/>
      <c r="I394" s="76">
        <v>1.0283109932277705</v>
      </c>
      <c r="J394" s="76"/>
      <c r="K394" s="76">
        <v>1.0397013037064906</v>
      </c>
      <c r="L394" s="77">
        <v>1.0781436015721708</v>
      </c>
      <c r="M394" s="78">
        <v>9.865127000000001</v>
      </c>
      <c r="N394" s="79">
        <v>30.671276117647057</v>
      </c>
      <c r="O394" s="80">
        <v>40.51024883043837</v>
      </c>
      <c r="P394" s="78">
        <v>14.902439798292594</v>
      </c>
      <c r="Q394" s="79">
        <v>10.381622104262473</v>
      </c>
      <c r="R394" s="79">
        <v>21.101812060179224</v>
      </c>
      <c r="S394" s="81">
        <v>46.385873962734294</v>
      </c>
      <c r="T394" s="78">
        <v>44.10842759548389</v>
      </c>
      <c r="U394" s="82">
        <v>2.9598124999999995</v>
      </c>
      <c r="V394" s="82">
        <v>16.973783439109948</v>
      </c>
      <c r="W394" s="83">
        <v>1.63498375</v>
      </c>
      <c r="X394" s="82">
        <v>22.308730200961172</v>
      </c>
      <c r="Y394" s="82">
        <v>1.0571949999999999</v>
      </c>
      <c r="Z394" s="80">
        <v>83.390941235555</v>
      </c>
      <c r="AA394" s="75">
        <v>57.29119229090156</v>
      </c>
      <c r="AB394" s="76">
        <v>28.64559614545078</v>
      </c>
      <c r="AC394" s="84">
        <v>0.22916476916360626</v>
      </c>
      <c r="AD394" s="85">
        <v>210366.6310331316</v>
      </c>
      <c r="AE394" s="86">
        <v>15.856305883877827</v>
      </c>
      <c r="AF394" s="87"/>
      <c r="AG394" s="88" t="s">
        <v>479</v>
      </c>
      <c r="AH394" s="60" t="s">
        <v>457</v>
      </c>
      <c r="AI394" s="6">
        <v>391</v>
      </c>
      <c r="AJ394" s="62">
        <v>391</v>
      </c>
      <c r="AL394" s="64" t="s">
        <v>479</v>
      </c>
      <c r="AM394" s="65" t="s">
        <v>456</v>
      </c>
      <c r="AN394" s="66">
        <v>83.390941235555</v>
      </c>
      <c r="AO394" s="67">
        <v>210366.6310331316</v>
      </c>
      <c r="AP394" s="68">
        <v>15.856305883877827</v>
      </c>
      <c r="AQ394" s="14">
        <v>92</v>
      </c>
      <c r="AR394" s="14">
        <v>393</v>
      </c>
    </row>
    <row r="395" spans="1:44" ht="9">
      <c r="A395" s="69" t="s">
        <v>480</v>
      </c>
      <c r="B395" s="70" t="s">
        <v>456</v>
      </c>
      <c r="C395" s="71">
        <v>91</v>
      </c>
      <c r="D395" s="72">
        <v>95.0259700570574</v>
      </c>
      <c r="E395" s="73">
        <v>2042.512077294686</v>
      </c>
      <c r="F395" s="74">
        <v>1579.0516687255804</v>
      </c>
      <c r="G395" s="75"/>
      <c r="H395" s="76"/>
      <c r="I395" s="76">
        <v>1.0291121815835178</v>
      </c>
      <c r="J395" s="76"/>
      <c r="K395" s="76">
        <v>1.039605346467218</v>
      </c>
      <c r="L395" s="77">
        <v>1.0750197779497062</v>
      </c>
      <c r="M395" s="78">
        <v>0.936432</v>
      </c>
      <c r="N395" s="79">
        <v>3.745728</v>
      </c>
      <c r="O395" s="80">
        <v>9.205060063093022</v>
      </c>
      <c r="P395" s="78">
        <v>0</v>
      </c>
      <c r="Q395" s="79">
        <v>8.19250345615279</v>
      </c>
      <c r="R395" s="79">
        <v>0</v>
      </c>
      <c r="S395" s="81">
        <v>8.19250345615279</v>
      </c>
      <c r="T395" s="78">
        <v>0</v>
      </c>
      <c r="U395" s="82" t="s">
        <v>49</v>
      </c>
      <c r="V395" s="82">
        <v>13.39461002262865</v>
      </c>
      <c r="W395" s="83">
        <v>1.63498375</v>
      </c>
      <c r="X395" s="82">
        <v>0</v>
      </c>
      <c r="Y395" s="82" t="s">
        <v>49</v>
      </c>
      <c r="Z395" s="80">
        <v>13.39461002262865</v>
      </c>
      <c r="AA395" s="75">
        <v>11.52063662381788</v>
      </c>
      <c r="AB395" s="76">
        <v>5.760318311908939</v>
      </c>
      <c r="AC395" s="84">
        <v>0.04608254649527151</v>
      </c>
      <c r="AD395" s="85">
        <v>208232.78384368715</v>
      </c>
      <c r="AE395" s="86">
        <v>2.5730069541179454</v>
      </c>
      <c r="AF395" s="87"/>
      <c r="AG395" s="88" t="s">
        <v>480</v>
      </c>
      <c r="AH395" s="60" t="s">
        <v>457</v>
      </c>
      <c r="AI395" s="61">
        <v>392</v>
      </c>
      <c r="AJ395" s="62">
        <v>392</v>
      </c>
      <c r="AL395" s="64" t="s">
        <v>480</v>
      </c>
      <c r="AM395" s="65" t="s">
        <v>456</v>
      </c>
      <c r="AN395" s="66">
        <v>13.39461002262865</v>
      </c>
      <c r="AO395" s="67">
        <v>208232.78384368715</v>
      </c>
      <c r="AP395" s="68">
        <v>2.5730069541179454</v>
      </c>
      <c r="AQ395" s="14">
        <v>91</v>
      </c>
      <c r="AR395" s="14">
        <v>394</v>
      </c>
    </row>
    <row r="396" spans="1:44" ht="9">
      <c r="A396" s="69" t="s">
        <v>481</v>
      </c>
      <c r="B396" s="70" t="s">
        <v>456</v>
      </c>
      <c r="C396" s="71">
        <v>91</v>
      </c>
      <c r="D396" s="72">
        <v>124.58928588911672</v>
      </c>
      <c r="E396" s="73">
        <v>3287.0619946091642</v>
      </c>
      <c r="F396" s="74">
        <v>2551.3507718696346</v>
      </c>
      <c r="G396" s="75"/>
      <c r="H396" s="76"/>
      <c r="I396" s="76">
        <v>1.027386089148807</v>
      </c>
      <c r="J396" s="76"/>
      <c r="K396" s="76">
        <v>1.039605346467218</v>
      </c>
      <c r="L396" s="77">
        <v>1.0808453399168552</v>
      </c>
      <c r="M396" s="78">
        <v>9.605170000000001</v>
      </c>
      <c r="N396" s="79">
        <v>23.14834</v>
      </c>
      <c r="O396" s="80">
        <v>23.481333350737884</v>
      </c>
      <c r="P396" s="78">
        <v>0</v>
      </c>
      <c r="Q396" s="79">
        <v>7.989297784221746</v>
      </c>
      <c r="R396" s="79">
        <v>30.98407113303228</v>
      </c>
      <c r="S396" s="81">
        <v>38.97336891725403</v>
      </c>
      <c r="T396" s="78">
        <v>0</v>
      </c>
      <c r="U396" s="82" t="s">
        <v>49</v>
      </c>
      <c r="V396" s="82">
        <v>13.062372051113558</v>
      </c>
      <c r="W396" s="83">
        <v>1.6349837499999995</v>
      </c>
      <c r="X396" s="82">
        <v>32.75620508148606</v>
      </c>
      <c r="Y396" s="82">
        <v>1.0571949999999999</v>
      </c>
      <c r="Z396" s="80">
        <v>45.818577132599614</v>
      </c>
      <c r="AA396" s="75">
        <v>34.004344469077424</v>
      </c>
      <c r="AB396" s="76">
        <v>17.002172234538715</v>
      </c>
      <c r="AC396" s="84">
        <v>0.13601737787630971</v>
      </c>
      <c r="AD396" s="85">
        <v>288345.51529018185</v>
      </c>
      <c r="AE396" s="86">
        <v>6.356065858903925</v>
      </c>
      <c r="AF396" s="87"/>
      <c r="AG396" s="88" t="s">
        <v>481</v>
      </c>
      <c r="AH396" s="60" t="s">
        <v>457</v>
      </c>
      <c r="AI396" s="61">
        <v>393</v>
      </c>
      <c r="AJ396" s="62">
        <v>393</v>
      </c>
      <c r="AL396" s="64" t="s">
        <v>481</v>
      </c>
      <c r="AM396" s="65" t="s">
        <v>456</v>
      </c>
      <c r="AN396" s="66">
        <v>45.818577132599614</v>
      </c>
      <c r="AO396" s="67">
        <v>288345.51529018185</v>
      </c>
      <c r="AP396" s="68">
        <v>6.356065858903925</v>
      </c>
      <c r="AQ396" s="14">
        <v>91</v>
      </c>
      <c r="AR396" s="96">
        <v>395</v>
      </c>
    </row>
    <row r="397" spans="1:44" ht="9">
      <c r="A397" s="69" t="s">
        <v>482</v>
      </c>
      <c r="B397" s="70" t="s">
        <v>456</v>
      </c>
      <c r="C397" s="71">
        <v>88</v>
      </c>
      <c r="D397" s="72">
        <v>96.51358950328023</v>
      </c>
      <c r="E397" s="73">
        <v>1982.084690553746</v>
      </c>
      <c r="F397" s="74">
        <v>512.6399386483827</v>
      </c>
      <c r="G397" s="75"/>
      <c r="H397" s="76"/>
      <c r="I397" s="76">
        <v>1.0276907231010475</v>
      </c>
      <c r="J397" s="76"/>
      <c r="K397" s="76">
        <v>1.0393110172311186</v>
      </c>
      <c r="L397" s="77">
        <v>1.078529509920109</v>
      </c>
      <c r="M397" s="78">
        <v>8.953329</v>
      </c>
      <c r="N397" s="79">
        <v>17.906658</v>
      </c>
      <c r="O397" s="80">
        <v>11.254347632627985</v>
      </c>
      <c r="P397" s="78">
        <v>0</v>
      </c>
      <c r="Q397" s="79">
        <v>0</v>
      </c>
      <c r="R397" s="79">
        <v>20.032738786077815</v>
      </c>
      <c r="S397" s="81">
        <v>20.032738786077815</v>
      </c>
      <c r="T397" s="78">
        <v>0</v>
      </c>
      <c r="U397" s="82" t="s">
        <v>49</v>
      </c>
      <c r="V397" s="82">
        <v>0</v>
      </c>
      <c r="W397" s="83" t="s">
        <v>49</v>
      </c>
      <c r="X397" s="82">
        <v>21.178511280947536</v>
      </c>
      <c r="Y397" s="82">
        <v>1.057195</v>
      </c>
      <c r="Z397" s="80">
        <v>21.178511280947536</v>
      </c>
      <c r="AA397" s="75">
        <v>18.36483596722487</v>
      </c>
      <c r="AB397" s="76">
        <v>9.182417983612435</v>
      </c>
      <c r="AC397" s="84">
        <v>0.07345934386889948</v>
      </c>
      <c r="AD397" s="85">
        <v>221893.3654431914</v>
      </c>
      <c r="AE397" s="86">
        <v>3.817781795980666</v>
      </c>
      <c r="AF397" s="87"/>
      <c r="AG397" s="88" t="s">
        <v>482</v>
      </c>
      <c r="AH397" s="60" t="s">
        <v>457</v>
      </c>
      <c r="AI397" s="6">
        <v>394</v>
      </c>
      <c r="AJ397" s="62">
        <v>394</v>
      </c>
      <c r="AL397" s="64" t="s">
        <v>482</v>
      </c>
      <c r="AM397" s="65" t="s">
        <v>456</v>
      </c>
      <c r="AN397" s="66">
        <v>21.178511280947536</v>
      </c>
      <c r="AO397" s="67">
        <v>221893.3654431914</v>
      </c>
      <c r="AP397" s="68">
        <v>3.817781795980666</v>
      </c>
      <c r="AQ397" s="14">
        <v>88</v>
      </c>
      <c r="AR397" s="14">
        <v>396</v>
      </c>
    </row>
    <row r="398" spans="1:44" ht="9">
      <c r="A398" s="69" t="s">
        <v>483</v>
      </c>
      <c r="B398" s="70" t="s">
        <v>456</v>
      </c>
      <c r="C398" s="71">
        <v>81</v>
      </c>
      <c r="D398" s="72">
        <v>96.23928754639547</v>
      </c>
      <c r="E398" s="73">
        <v>2647.3429951690823</v>
      </c>
      <c r="F398" s="74">
        <v>1484.1256038647407</v>
      </c>
      <c r="G398" s="75"/>
      <c r="H398" s="76"/>
      <c r="I398" s="76">
        <v>1.0271955969589195</v>
      </c>
      <c r="J398" s="76"/>
      <c r="K398" s="76">
        <v>1.038583263578024</v>
      </c>
      <c r="L398" s="77">
        <v>1.0770166384175024</v>
      </c>
      <c r="M398" s="78">
        <v>0</v>
      </c>
      <c r="N398" s="79">
        <v>0</v>
      </c>
      <c r="O398" s="80">
        <v>6.881127182332531</v>
      </c>
      <c r="P398" s="78">
        <v>0.08304004328509766</v>
      </c>
      <c r="Q398" s="79">
        <v>6.02040313816958</v>
      </c>
      <c r="R398" s="79">
        <v>0</v>
      </c>
      <c r="S398" s="81">
        <v>6.1034431814546775</v>
      </c>
      <c r="T398" s="78">
        <v>0.24578295811577314</v>
      </c>
      <c r="U398" s="82">
        <v>2.9598125</v>
      </c>
      <c r="V398" s="82">
        <v>9.843261299356268</v>
      </c>
      <c r="W398" s="83">
        <v>1.63498375</v>
      </c>
      <c r="X398" s="82">
        <v>0</v>
      </c>
      <c r="Y398" s="82" t="s">
        <v>49</v>
      </c>
      <c r="Z398" s="80">
        <v>10.089044257472041</v>
      </c>
      <c r="AA398" s="75">
        <v>9.10772720620968</v>
      </c>
      <c r="AB398" s="76">
        <v>4.5538636031048405</v>
      </c>
      <c r="AC398" s="84">
        <v>0.03643090882483872</v>
      </c>
      <c r="AD398" s="85">
        <v>222787.94221680387</v>
      </c>
      <c r="AE398" s="86">
        <v>1.811416570768267</v>
      </c>
      <c r="AF398" s="87"/>
      <c r="AG398" s="88" t="s">
        <v>483</v>
      </c>
      <c r="AH398" s="60" t="s">
        <v>457</v>
      </c>
      <c r="AI398" s="6">
        <v>395</v>
      </c>
      <c r="AJ398" s="62">
        <v>395</v>
      </c>
      <c r="AL398" s="64" t="s">
        <v>483</v>
      </c>
      <c r="AM398" s="65" t="s">
        <v>456</v>
      </c>
      <c r="AN398" s="66">
        <v>10.089044257472041</v>
      </c>
      <c r="AO398" s="67">
        <v>222787.94221680387</v>
      </c>
      <c r="AP398" s="68">
        <v>1.811416570768267</v>
      </c>
      <c r="AQ398" s="14">
        <v>81</v>
      </c>
      <c r="AR398" s="14">
        <v>397</v>
      </c>
    </row>
    <row r="399" spans="1:44" ht="9">
      <c r="A399" s="69" t="s">
        <v>484</v>
      </c>
      <c r="B399" s="70" t="s">
        <v>456</v>
      </c>
      <c r="C399" s="71">
        <v>70</v>
      </c>
      <c r="D399" s="72">
        <v>90.14273807517661</v>
      </c>
      <c r="E399" s="73">
        <v>3089.7269180754224</v>
      </c>
      <c r="F399" s="74">
        <v>4109.198021242817</v>
      </c>
      <c r="G399" s="75"/>
      <c r="H399" s="76"/>
      <c r="I399" s="76">
        <v>1.0254909714522962</v>
      </c>
      <c r="J399" s="76"/>
      <c r="K399" s="76">
        <v>1.0373017882251934</v>
      </c>
      <c r="L399" s="77">
        <v>1.0771632948337215</v>
      </c>
      <c r="M399" s="78">
        <v>13.219402</v>
      </c>
      <c r="N399" s="79">
        <v>34.222026</v>
      </c>
      <c r="O399" s="80">
        <v>34.9447363811282</v>
      </c>
      <c r="P399" s="78">
        <v>1.7318166055508646</v>
      </c>
      <c r="Q399" s="79">
        <v>13.643818960294269</v>
      </c>
      <c r="R399" s="79">
        <v>38.61865664890088</v>
      </c>
      <c r="S399" s="81">
        <v>53.99429221474601</v>
      </c>
      <c r="T399" s="78">
        <v>5.125852436817018</v>
      </c>
      <c r="U399" s="82">
        <v>2.9598125</v>
      </c>
      <c r="V399" s="82">
        <v>22.307422288023023</v>
      </c>
      <c r="W399" s="83">
        <v>1.63498375</v>
      </c>
      <c r="X399" s="82">
        <v>40.827450715934766</v>
      </c>
      <c r="Y399" s="82">
        <v>1.0571949999999999</v>
      </c>
      <c r="Z399" s="80">
        <v>68.2607254407748</v>
      </c>
      <c r="AA399" s="75">
        <v>68.19988344021527</v>
      </c>
      <c r="AB399" s="76">
        <v>34.09994172010764</v>
      </c>
      <c r="AC399" s="84">
        <v>0.2727995337608611</v>
      </c>
      <c r="AD399" s="85">
        <v>181650.18829333375</v>
      </c>
      <c r="AE399" s="86">
        <v>15.03124793474929</v>
      </c>
      <c r="AF399" s="87"/>
      <c r="AG399" s="88" t="s">
        <v>484</v>
      </c>
      <c r="AH399" s="60" t="s">
        <v>457</v>
      </c>
      <c r="AI399" s="61">
        <v>396</v>
      </c>
      <c r="AJ399" s="62">
        <v>396</v>
      </c>
      <c r="AL399" s="64" t="s">
        <v>484</v>
      </c>
      <c r="AM399" s="65" t="s">
        <v>456</v>
      </c>
      <c r="AN399" s="66">
        <v>68.2607254407748</v>
      </c>
      <c r="AO399" s="67">
        <v>181650.18829333375</v>
      </c>
      <c r="AP399" s="68">
        <v>15.03124793474929</v>
      </c>
      <c r="AQ399" s="14">
        <v>70</v>
      </c>
      <c r="AR399" s="14">
        <v>398</v>
      </c>
    </row>
    <row r="400" spans="1:44" ht="9">
      <c r="A400" s="69" t="s">
        <v>485</v>
      </c>
      <c r="B400" s="70" t="s">
        <v>456</v>
      </c>
      <c r="C400" s="71">
        <v>68</v>
      </c>
      <c r="D400" s="72">
        <v>78.92850504191472</v>
      </c>
      <c r="E400" s="73">
        <v>2574.6971736204578</v>
      </c>
      <c r="F400" s="74">
        <v>2870.7630604412043</v>
      </c>
      <c r="G400" s="75"/>
      <c r="H400" s="76"/>
      <c r="I400" s="76">
        <v>1.0257427566468904</v>
      </c>
      <c r="J400" s="76"/>
      <c r="K400" s="76">
        <v>1.037047277651446</v>
      </c>
      <c r="L400" s="77">
        <v>1.0752000360418212</v>
      </c>
      <c r="M400" s="78">
        <v>3.9800400000000002</v>
      </c>
      <c r="N400" s="79">
        <v>15.920160000000001</v>
      </c>
      <c r="O400" s="80">
        <v>17.602091354939578</v>
      </c>
      <c r="P400" s="78">
        <v>0</v>
      </c>
      <c r="Q400" s="79">
        <v>15.665861305896225</v>
      </c>
      <c r="R400" s="79">
        <v>0</v>
      </c>
      <c r="S400" s="81">
        <v>15.665861305896225</v>
      </c>
      <c r="T400" s="78">
        <v>0</v>
      </c>
      <c r="U400" s="82" t="s">
        <v>49</v>
      </c>
      <c r="V400" s="82">
        <v>25.6134286648941</v>
      </c>
      <c r="W400" s="83">
        <v>1.6349837499999995</v>
      </c>
      <c r="X400" s="82">
        <v>0</v>
      </c>
      <c r="Y400" s="82" t="s">
        <v>49</v>
      </c>
      <c r="Z400" s="80">
        <v>25.6134286648941</v>
      </c>
      <c r="AA400" s="75">
        <v>27.892127434455045</v>
      </c>
      <c r="AB400" s="76">
        <v>13.946063717227524</v>
      </c>
      <c r="AC400" s="84">
        <v>0.11156850973782019</v>
      </c>
      <c r="AD400" s="85">
        <v>164588.3265839027</v>
      </c>
      <c r="AE400" s="86">
        <v>6.2248469734181455</v>
      </c>
      <c r="AF400" s="87"/>
      <c r="AG400" s="88" t="s">
        <v>485</v>
      </c>
      <c r="AH400" s="60" t="s">
        <v>457</v>
      </c>
      <c r="AI400" s="61">
        <v>397</v>
      </c>
      <c r="AJ400" s="62">
        <v>397</v>
      </c>
      <c r="AL400" s="64" t="s">
        <v>485</v>
      </c>
      <c r="AM400" s="65" t="s">
        <v>456</v>
      </c>
      <c r="AN400" s="66">
        <v>25.6134286648941</v>
      </c>
      <c r="AO400" s="67">
        <v>164588.3265839027</v>
      </c>
      <c r="AP400" s="68">
        <v>6.2248469734181455</v>
      </c>
      <c r="AQ400" s="14">
        <v>68</v>
      </c>
      <c r="AR400" s="14">
        <v>399</v>
      </c>
    </row>
    <row r="401" spans="1:44" ht="9">
      <c r="A401" s="69" t="s">
        <v>486</v>
      </c>
      <c r="B401" s="70" t="s">
        <v>456</v>
      </c>
      <c r="C401" s="71">
        <v>62</v>
      </c>
      <c r="D401" s="72">
        <v>87.54136528028934</v>
      </c>
      <c r="E401" s="73">
        <v>3479.6238244514107</v>
      </c>
      <c r="F401" s="74">
        <v>5453.6173898696725</v>
      </c>
      <c r="G401" s="75"/>
      <c r="H401" s="76"/>
      <c r="I401" s="76">
        <v>1.0252281557163458</v>
      </c>
      <c r="J401" s="76"/>
      <c r="K401" s="76">
        <v>1.036236239900696</v>
      </c>
      <c r="L401" s="77">
        <v>1.0733885240228773</v>
      </c>
      <c r="M401" s="78">
        <v>1.158</v>
      </c>
      <c r="N401" s="79">
        <v>2.316</v>
      </c>
      <c r="O401" s="80">
        <v>13.520623349548762</v>
      </c>
      <c r="P401" s="78">
        <v>0</v>
      </c>
      <c r="Q401" s="79">
        <v>0</v>
      </c>
      <c r="R401" s="79">
        <v>24.066709562196795</v>
      </c>
      <c r="S401" s="81">
        <v>24.066709562196795</v>
      </c>
      <c r="T401" s="78">
        <v>0</v>
      </c>
      <c r="U401" s="82" t="s">
        <v>49</v>
      </c>
      <c r="V401" s="82">
        <v>0</v>
      </c>
      <c r="W401" s="83" t="s">
        <v>49</v>
      </c>
      <c r="X401" s="82">
        <v>25.44320501560664</v>
      </c>
      <c r="Y401" s="82">
        <v>1.0571949999999999</v>
      </c>
      <c r="Z401" s="80">
        <v>25.44320501560664</v>
      </c>
      <c r="AA401" s="75">
        <v>27.222653711010615</v>
      </c>
      <c r="AB401" s="76">
        <v>13.611326855505306</v>
      </c>
      <c r="AC401" s="84">
        <v>0.10889061484404244</v>
      </c>
      <c r="AD401" s="85">
        <v>180334.8597832225</v>
      </c>
      <c r="AE401" s="86">
        <v>5.643546687798796</v>
      </c>
      <c r="AF401" s="87"/>
      <c r="AG401" s="88" t="s">
        <v>486</v>
      </c>
      <c r="AH401" s="60" t="s">
        <v>457</v>
      </c>
      <c r="AI401" s="6">
        <v>398</v>
      </c>
      <c r="AJ401" s="62">
        <v>398</v>
      </c>
      <c r="AL401" s="64" t="s">
        <v>486</v>
      </c>
      <c r="AM401" s="65" t="s">
        <v>456</v>
      </c>
      <c r="AN401" s="66">
        <v>25.44320501560664</v>
      </c>
      <c r="AO401" s="67">
        <v>180334.8597832225</v>
      </c>
      <c r="AP401" s="68">
        <v>5.643546687798796</v>
      </c>
      <c r="AQ401" s="14">
        <v>62</v>
      </c>
      <c r="AR401" s="96">
        <v>400</v>
      </c>
    </row>
    <row r="402" spans="1:44" ht="9">
      <c r="A402" s="69" t="s">
        <v>487</v>
      </c>
      <c r="B402" s="70" t="s">
        <v>456</v>
      </c>
      <c r="C402" s="71">
        <v>61</v>
      </c>
      <c r="D402" s="72">
        <v>72.59218637992832</v>
      </c>
      <c r="E402" s="73">
        <v>2958.4487534626037</v>
      </c>
      <c r="F402" s="74">
        <v>3255.893411672667</v>
      </c>
      <c r="G402" s="75"/>
      <c r="H402" s="76"/>
      <c r="I402" s="76">
        <v>1.0251379284521585</v>
      </c>
      <c r="J402" s="76"/>
      <c r="K402" s="76">
        <v>1.0360934725274418</v>
      </c>
      <c r="L402" s="77">
        <v>1.0730684337815228</v>
      </c>
      <c r="M402" s="78">
        <v>0</v>
      </c>
      <c r="N402" s="79">
        <v>0</v>
      </c>
      <c r="O402" s="80">
        <v>6.385345840579603</v>
      </c>
      <c r="P402" s="78">
        <v>2.210039143711718</v>
      </c>
      <c r="Q402" s="79">
        <v>4.577938226259987</v>
      </c>
      <c r="R402" s="79">
        <v>0</v>
      </c>
      <c r="S402" s="81">
        <v>6.787977369971705</v>
      </c>
      <c r="T402" s="78">
        <v>6.541301483047239</v>
      </c>
      <c r="U402" s="82">
        <v>2.9598125</v>
      </c>
      <c r="V402" s="82">
        <v>7.4848546084389005</v>
      </c>
      <c r="W402" s="83">
        <v>1.6349837499999995</v>
      </c>
      <c r="X402" s="82">
        <v>0</v>
      </c>
      <c r="Y402" s="82" t="s">
        <v>49</v>
      </c>
      <c r="Z402" s="80">
        <v>14.02615609148614</v>
      </c>
      <c r="AA402" s="75">
        <v>16.798774205666884</v>
      </c>
      <c r="AB402" s="76">
        <v>8.39938710283344</v>
      </c>
      <c r="AC402" s="84">
        <v>0.06719509682266753</v>
      </c>
      <c r="AD402" s="85">
        <v>158570.96919599475</v>
      </c>
      <c r="AE402" s="86">
        <v>3.5381397143760203</v>
      </c>
      <c r="AF402" s="87"/>
      <c r="AG402" s="88" t="s">
        <v>487</v>
      </c>
      <c r="AH402" s="60" t="s">
        <v>457</v>
      </c>
      <c r="AI402" s="6">
        <v>399</v>
      </c>
      <c r="AJ402" s="62">
        <v>399</v>
      </c>
      <c r="AL402" s="64" t="s">
        <v>487</v>
      </c>
      <c r="AM402" s="65" t="s">
        <v>456</v>
      </c>
      <c r="AN402" s="66">
        <v>14.02615609148614</v>
      </c>
      <c r="AO402" s="67">
        <v>158570.96919599475</v>
      </c>
      <c r="AP402" s="68">
        <v>3.5381397143760203</v>
      </c>
      <c r="AQ402" s="14">
        <v>61</v>
      </c>
      <c r="AR402" s="14">
        <v>401</v>
      </c>
    </row>
    <row r="403" spans="1:44" ht="9">
      <c r="A403" s="69" t="s">
        <v>488</v>
      </c>
      <c r="B403" s="70" t="s">
        <v>456</v>
      </c>
      <c r="C403" s="71">
        <v>58</v>
      </c>
      <c r="D403" s="72">
        <v>65.88801713315117</v>
      </c>
      <c r="E403" s="73">
        <v>7000</v>
      </c>
      <c r="F403" s="74">
        <v>9141.62844036697</v>
      </c>
      <c r="G403" s="75"/>
      <c r="H403" s="76"/>
      <c r="I403" s="76">
        <v>1.0254046390275835</v>
      </c>
      <c r="J403" s="76"/>
      <c r="K403" s="76">
        <v>1.0356506896325977</v>
      </c>
      <c r="L403" s="77">
        <v>1.0702311104245208</v>
      </c>
      <c r="M403" s="78">
        <v>2.8339999999999996</v>
      </c>
      <c r="N403" s="79">
        <v>10.63</v>
      </c>
      <c r="O403" s="80">
        <v>20.54759267629048</v>
      </c>
      <c r="P403" s="78">
        <v>0</v>
      </c>
      <c r="Q403" s="79">
        <v>17.072787925715996</v>
      </c>
      <c r="R403" s="79">
        <v>2.429139112365073</v>
      </c>
      <c r="S403" s="81">
        <v>19.50192703808107</v>
      </c>
      <c r="T403" s="78">
        <v>0</v>
      </c>
      <c r="U403" s="82" t="s">
        <v>49</v>
      </c>
      <c r="V403" s="82">
        <v>27.913730825741858</v>
      </c>
      <c r="W403" s="83">
        <v>1.6349837499999997</v>
      </c>
      <c r="X403" s="82">
        <v>2.5680737238967932</v>
      </c>
      <c r="Y403" s="82">
        <v>1.0571949999999999</v>
      </c>
      <c r="Z403" s="80">
        <v>30.481804549638653</v>
      </c>
      <c r="AA403" s="75">
        <v>39.36691248113555</v>
      </c>
      <c r="AB403" s="76">
        <v>19.68345624056778</v>
      </c>
      <c r="AC403" s="84">
        <v>0.15746764992454224</v>
      </c>
      <c r="AD403" s="85">
        <v>138806.84718967354</v>
      </c>
      <c r="AE403" s="86">
        <v>8.783948390668822</v>
      </c>
      <c r="AF403" s="87"/>
      <c r="AG403" s="88" t="s">
        <v>488</v>
      </c>
      <c r="AH403" s="60" t="s">
        <v>457</v>
      </c>
      <c r="AI403" s="61">
        <v>400</v>
      </c>
      <c r="AJ403" s="62">
        <v>400</v>
      </c>
      <c r="AL403" s="64" t="s">
        <v>488</v>
      </c>
      <c r="AM403" s="65" t="s">
        <v>456</v>
      </c>
      <c r="AN403" s="66">
        <v>30.481804549638653</v>
      </c>
      <c r="AO403" s="67">
        <v>138806.84718967354</v>
      </c>
      <c r="AP403" s="68">
        <v>8.783948390668822</v>
      </c>
      <c r="AQ403" s="14">
        <v>58</v>
      </c>
      <c r="AR403" s="14">
        <v>402</v>
      </c>
    </row>
    <row r="404" spans="1:44" s="117" customFormat="1" ht="9">
      <c r="A404" s="97" t="s">
        <v>457</v>
      </c>
      <c r="B404" s="98"/>
      <c r="C404" s="99">
        <f>SUM(C373:C403)</f>
        <v>13244</v>
      </c>
      <c r="D404" s="124">
        <f>SUM(D373:D403)</f>
        <v>19951.095079941257</v>
      </c>
      <c r="E404" s="101"/>
      <c r="F404" s="124"/>
      <c r="G404" s="101"/>
      <c r="H404" s="99"/>
      <c r="I404" s="99"/>
      <c r="J404" s="99"/>
      <c r="K404" s="99"/>
      <c r="L404" s="124"/>
      <c r="M404" s="103">
        <f aca="true" t="shared" si="43" ref="M404:Z404">SUM(M373:M403)</f>
        <v>1159.3970919999995</v>
      </c>
      <c r="N404" s="107">
        <f t="shared" si="43"/>
        <v>4427.624510642315</v>
      </c>
      <c r="O404" s="125">
        <f t="shared" si="43"/>
        <v>7986.010301473168</v>
      </c>
      <c r="P404" s="103">
        <f t="shared" si="43"/>
        <v>6175.20585600054</v>
      </c>
      <c r="Q404" s="107">
        <f t="shared" si="43"/>
        <v>3568.6680939084213</v>
      </c>
      <c r="R404" s="107">
        <f t="shared" si="43"/>
        <v>3185.097084030733</v>
      </c>
      <c r="S404" s="126">
        <f t="shared" si="43"/>
        <v>12928.971033939699</v>
      </c>
      <c r="T404" s="103">
        <f t="shared" si="43"/>
        <v>34438.409644602136</v>
      </c>
      <c r="U404" s="107">
        <f t="shared" si="43"/>
        <v>61.58390814912498</v>
      </c>
      <c r="V404" s="107">
        <f t="shared" si="43"/>
        <v>8506.3419477525</v>
      </c>
      <c r="W404" s="107">
        <f t="shared" si="43"/>
        <v>43.44436898057169</v>
      </c>
      <c r="X404" s="107">
        <f t="shared" si="43"/>
        <v>6171.137236132857</v>
      </c>
      <c r="Y404" s="107">
        <f t="shared" si="43"/>
        <v>28.217942785576923</v>
      </c>
      <c r="Z404" s="125">
        <f t="shared" si="43"/>
        <v>49115.88882848749</v>
      </c>
      <c r="AA404" s="108">
        <f>Z404*1000000/((C404+D404)/4)/1000/25</f>
        <v>236.73805402975538</v>
      </c>
      <c r="AB404" s="127">
        <f>Z404*1000000/((C404+D404)/2)/1000/25</f>
        <v>118.36902701487769</v>
      </c>
      <c r="AC404" s="113">
        <f>AA404/250</f>
        <v>0.9469522161190215</v>
      </c>
      <c r="AD404" s="111">
        <v>532392180.60873723</v>
      </c>
      <c r="AE404" s="112">
        <v>3.6902036218735135</v>
      </c>
      <c r="AF404" s="113"/>
      <c r="AG404" s="114" t="s">
        <v>457</v>
      </c>
      <c r="AH404" s="114" t="s">
        <v>457</v>
      </c>
      <c r="AI404" s="135">
        <v>401</v>
      </c>
      <c r="AJ404" s="116">
        <v>401</v>
      </c>
      <c r="AL404" s="118"/>
      <c r="AM404" s="119"/>
      <c r="AN404" s="120">
        <v>49115.88882848749</v>
      </c>
      <c r="AO404" s="121">
        <v>532392180.60873723</v>
      </c>
      <c r="AP404" s="122">
        <v>3.6902036218735135</v>
      </c>
      <c r="AQ404" s="123"/>
      <c r="AR404" s="123">
        <v>403</v>
      </c>
    </row>
    <row r="405" spans="1:44" ht="9">
      <c r="A405" s="131" t="s">
        <v>489</v>
      </c>
      <c r="B405" s="70" t="s">
        <v>490</v>
      </c>
      <c r="C405" s="71">
        <v>877</v>
      </c>
      <c r="D405" s="72">
        <v>1250.8120253932393</v>
      </c>
      <c r="E405" s="73">
        <v>6485.576923076923</v>
      </c>
      <c r="F405" s="74">
        <v>7018.493253910099</v>
      </c>
      <c r="G405" s="75">
        <v>1.03</v>
      </c>
      <c r="H405" s="76">
        <v>1.13</v>
      </c>
      <c r="I405" s="76">
        <v>1.17</v>
      </c>
      <c r="J405" s="76">
        <v>1.26</v>
      </c>
      <c r="K405" s="76">
        <v>1.28</v>
      </c>
      <c r="L405" s="77">
        <v>1.5913076923076908</v>
      </c>
      <c r="M405" s="78">
        <v>32.567890000000006</v>
      </c>
      <c r="N405" s="79">
        <v>156.62223485294118</v>
      </c>
      <c r="O405" s="80">
        <v>318</v>
      </c>
      <c r="P405" s="132">
        <v>84</v>
      </c>
      <c r="Q405" s="133">
        <v>383</v>
      </c>
      <c r="R405" s="133">
        <v>10</v>
      </c>
      <c r="S405" s="134">
        <v>477</v>
      </c>
      <c r="T405" s="78">
        <v>344.80925640000004</v>
      </c>
      <c r="U405" s="82">
        <v>4.104872100000001</v>
      </c>
      <c r="V405" s="82">
        <v>868.4556490260001</v>
      </c>
      <c r="W405" s="83">
        <v>2.267508222</v>
      </c>
      <c r="X405" s="82">
        <v>14.661909360000001</v>
      </c>
      <c r="Y405" s="82">
        <v>1.466190936</v>
      </c>
      <c r="Z405" s="80">
        <v>1227.926814786</v>
      </c>
      <c r="AA405" s="75">
        <v>92.33348059937336</v>
      </c>
      <c r="AB405" s="76">
        <v>46.16674029968668</v>
      </c>
      <c r="AC405" s="84">
        <v>0.36933392239749346</v>
      </c>
      <c r="AD405" s="85">
        <v>33542396.524485398</v>
      </c>
      <c r="AE405" s="86">
        <v>1.4643280647995842</v>
      </c>
      <c r="AF405" s="87"/>
      <c r="AG405" s="88" t="s">
        <v>489</v>
      </c>
      <c r="AH405" s="60" t="s">
        <v>491</v>
      </c>
      <c r="AI405" s="6">
        <v>402</v>
      </c>
      <c r="AJ405" s="62">
        <v>402</v>
      </c>
      <c r="AL405" s="64" t="s">
        <v>489</v>
      </c>
      <c r="AM405" s="65" t="s">
        <v>490</v>
      </c>
      <c r="AN405" s="66">
        <v>1227.926814786</v>
      </c>
      <c r="AO405" s="67">
        <v>33542396.524485398</v>
      </c>
      <c r="AP405" s="68">
        <v>1.4643280647995842</v>
      </c>
      <c r="AQ405" s="14">
        <v>877</v>
      </c>
      <c r="AR405" s="14">
        <v>404</v>
      </c>
    </row>
    <row r="406" spans="1:44" ht="9">
      <c r="A406" s="69" t="s">
        <v>492</v>
      </c>
      <c r="B406" s="70" t="s">
        <v>490</v>
      </c>
      <c r="C406" s="71">
        <v>434</v>
      </c>
      <c r="D406" s="72">
        <v>650.874641397377</v>
      </c>
      <c r="E406" s="73">
        <v>4884.615384615385</v>
      </c>
      <c r="F406" s="74">
        <v>4967.357042791645</v>
      </c>
      <c r="G406" s="75"/>
      <c r="H406" s="76"/>
      <c r="I406" s="76">
        <v>1.0338726813858594</v>
      </c>
      <c r="J406" s="76"/>
      <c r="K406" s="76">
        <v>1.0533213310094016</v>
      </c>
      <c r="L406" s="77">
        <v>1.1209232501430786</v>
      </c>
      <c r="M406" s="78">
        <v>8.99296</v>
      </c>
      <c r="N406" s="79">
        <v>38.23789</v>
      </c>
      <c r="O406" s="80">
        <v>84.79781491894026</v>
      </c>
      <c r="P406" s="78">
        <v>107.65004065185119</v>
      </c>
      <c r="Q406" s="79">
        <v>26.721531131830265</v>
      </c>
      <c r="R406" s="79">
        <v>44.717770011271895</v>
      </c>
      <c r="S406" s="81">
        <v>179.08934179495333</v>
      </c>
      <c r="T406" s="78">
        <v>400.8069373565984</v>
      </c>
      <c r="U406" s="82">
        <v>3.7232399999999997</v>
      </c>
      <c r="V406" s="82">
        <v>54.95808756993568</v>
      </c>
      <c r="W406" s="83">
        <v>2.0566967999999997</v>
      </c>
      <c r="X406" s="82">
        <v>59.46919643415825</v>
      </c>
      <c r="Y406" s="82">
        <v>1.3298784</v>
      </c>
      <c r="Z406" s="80">
        <v>515.2342213606923</v>
      </c>
      <c r="AA406" s="75">
        <v>75.98801951120072</v>
      </c>
      <c r="AB406" s="76">
        <v>37.99400975560036</v>
      </c>
      <c r="AC406" s="84">
        <v>0.3039520780448029</v>
      </c>
      <c r="AD406" s="85">
        <v>2515179.067769733</v>
      </c>
      <c r="AE406" s="86">
        <v>8.193996649591432</v>
      </c>
      <c r="AF406" s="87"/>
      <c r="AG406" s="88" t="s">
        <v>492</v>
      </c>
      <c r="AH406" s="60" t="s">
        <v>491</v>
      </c>
      <c r="AI406" s="6">
        <v>403</v>
      </c>
      <c r="AJ406" s="62">
        <v>403</v>
      </c>
      <c r="AL406" s="64" t="s">
        <v>492</v>
      </c>
      <c r="AM406" s="65" t="s">
        <v>490</v>
      </c>
      <c r="AN406" s="66">
        <v>515.2342213606923</v>
      </c>
      <c r="AO406" s="67">
        <v>2515179.067769733</v>
      </c>
      <c r="AP406" s="68">
        <v>8.193996649591432</v>
      </c>
      <c r="AQ406" s="14">
        <v>434</v>
      </c>
      <c r="AR406" s="96">
        <v>405</v>
      </c>
    </row>
    <row r="407" spans="1:44" ht="9">
      <c r="A407" s="69" t="s">
        <v>493</v>
      </c>
      <c r="B407" s="70" t="s">
        <v>490</v>
      </c>
      <c r="C407" s="71">
        <v>366</v>
      </c>
      <c r="D407" s="72">
        <v>619.0401346953957</v>
      </c>
      <c r="E407" s="73">
        <v>5254.480286738351</v>
      </c>
      <c r="F407" s="74">
        <v>5928.057136833231</v>
      </c>
      <c r="G407" s="75"/>
      <c r="H407" s="76"/>
      <c r="I407" s="76">
        <v>1.0338726813858594</v>
      </c>
      <c r="J407" s="76"/>
      <c r="K407" s="76">
        <v>1.051825120667264</v>
      </c>
      <c r="L407" s="77">
        <v>1.1481160020048433</v>
      </c>
      <c r="M407" s="78">
        <v>6.315909999999999</v>
      </c>
      <c r="N407" s="79">
        <v>23.371399999999998</v>
      </c>
      <c r="O407" s="80">
        <v>73.33691491354135</v>
      </c>
      <c r="P407" s="78">
        <v>51.52265041054173</v>
      </c>
      <c r="Q407" s="79">
        <v>114.56694705425133</v>
      </c>
      <c r="R407" s="79">
        <v>84.81438026346733</v>
      </c>
      <c r="S407" s="81">
        <v>250.90397772826037</v>
      </c>
      <c r="T407" s="78">
        <v>191.8311929145454</v>
      </c>
      <c r="U407" s="82">
        <v>3.72324</v>
      </c>
      <c r="V407" s="82">
        <v>235.62947339224812</v>
      </c>
      <c r="W407" s="83">
        <v>2.0566967999999997</v>
      </c>
      <c r="X407" s="82">
        <v>112.79281232177152</v>
      </c>
      <c r="Y407" s="82">
        <v>1.3298784000000001</v>
      </c>
      <c r="Z407" s="80">
        <v>540.2534786285651</v>
      </c>
      <c r="AA407" s="75">
        <v>87.75333464691818</v>
      </c>
      <c r="AB407" s="76">
        <v>43.87666732345909</v>
      </c>
      <c r="AC407" s="84">
        <v>0.3510133385876727</v>
      </c>
      <c r="AD407" s="85">
        <v>2540040.8700222345</v>
      </c>
      <c r="AE407" s="86">
        <v>8.507791902164723</v>
      </c>
      <c r="AF407" s="87"/>
      <c r="AG407" s="88" t="s">
        <v>493</v>
      </c>
      <c r="AH407" s="60" t="s">
        <v>491</v>
      </c>
      <c r="AI407" s="61">
        <v>404</v>
      </c>
      <c r="AJ407" s="62">
        <v>404</v>
      </c>
      <c r="AL407" s="64" t="s">
        <v>493</v>
      </c>
      <c r="AM407" s="65" t="s">
        <v>490</v>
      </c>
      <c r="AN407" s="66">
        <v>540.2534786285651</v>
      </c>
      <c r="AO407" s="67">
        <v>2540040.8700222345</v>
      </c>
      <c r="AP407" s="68">
        <v>8.507791902164723</v>
      </c>
      <c r="AQ407" s="14">
        <v>366</v>
      </c>
      <c r="AR407" s="14">
        <v>406</v>
      </c>
    </row>
    <row r="408" spans="1:44" ht="9">
      <c r="A408" s="69" t="s">
        <v>494</v>
      </c>
      <c r="B408" s="70" t="s">
        <v>490</v>
      </c>
      <c r="C408" s="71">
        <v>79</v>
      </c>
      <c r="D408" s="72">
        <v>118.74734656589985</v>
      </c>
      <c r="E408" s="73">
        <v>3483.7092731829575</v>
      </c>
      <c r="F408" s="74">
        <v>4622.325631151049</v>
      </c>
      <c r="G408" s="75"/>
      <c r="H408" s="76"/>
      <c r="I408" s="76">
        <v>1.0244652246634343</v>
      </c>
      <c r="J408" s="76"/>
      <c r="K408" s="76">
        <v>1.0383637521446605</v>
      </c>
      <c r="L408" s="77">
        <v>1.085271282393799</v>
      </c>
      <c r="M408" s="78">
        <v>0.62921</v>
      </c>
      <c r="N408" s="79">
        <v>1.25842</v>
      </c>
      <c r="O408" s="80">
        <v>11.559276958730306</v>
      </c>
      <c r="P408" s="78">
        <v>0</v>
      </c>
      <c r="Q408" s="79">
        <v>0</v>
      </c>
      <c r="R408" s="79">
        <v>20.575512986539945</v>
      </c>
      <c r="S408" s="81">
        <v>20.575512986539945</v>
      </c>
      <c r="T408" s="78">
        <v>0</v>
      </c>
      <c r="U408" s="82" t="s">
        <v>49</v>
      </c>
      <c r="V408" s="82">
        <v>0</v>
      </c>
      <c r="W408" s="83" t="s">
        <v>49</v>
      </c>
      <c r="X408" s="82">
        <v>27.36293028971896</v>
      </c>
      <c r="Y408" s="82">
        <v>1.3298784</v>
      </c>
      <c r="Z408" s="80">
        <v>27.36293028971896</v>
      </c>
      <c r="AA408" s="75">
        <v>22.13970969717174</v>
      </c>
      <c r="AB408" s="76">
        <v>11.06985484858587</v>
      </c>
      <c r="AC408" s="84">
        <v>0.08855883878868695</v>
      </c>
      <c r="AD408" s="85">
        <v>258973.83421146372</v>
      </c>
      <c r="AE408" s="86">
        <v>4.226362153232191</v>
      </c>
      <c r="AF408" s="87"/>
      <c r="AG408" s="88" t="s">
        <v>494</v>
      </c>
      <c r="AH408" s="60" t="s">
        <v>491</v>
      </c>
      <c r="AI408" s="61">
        <v>405</v>
      </c>
      <c r="AJ408" s="62">
        <v>405</v>
      </c>
      <c r="AL408" s="64" t="s">
        <v>494</v>
      </c>
      <c r="AM408" s="65" t="s">
        <v>490</v>
      </c>
      <c r="AN408" s="66">
        <v>27.36293028971896</v>
      </c>
      <c r="AO408" s="67">
        <v>258973.83421146372</v>
      </c>
      <c r="AP408" s="68">
        <v>4.226362153232191</v>
      </c>
      <c r="AQ408" s="14">
        <v>79</v>
      </c>
      <c r="AR408" s="14">
        <v>407</v>
      </c>
    </row>
    <row r="409" spans="1:44" ht="9">
      <c r="A409" s="69" t="s">
        <v>495</v>
      </c>
      <c r="B409" s="70" t="s">
        <v>490</v>
      </c>
      <c r="C409" s="71">
        <v>74</v>
      </c>
      <c r="D409" s="72">
        <v>157.82583015942888</v>
      </c>
      <c r="E409" s="73">
        <v>2853.413654618474</v>
      </c>
      <c r="F409" s="74">
        <v>7421.18473895581</v>
      </c>
      <c r="G409" s="75"/>
      <c r="H409" s="76"/>
      <c r="I409" s="76">
        <v>1.0240439991113948</v>
      </c>
      <c r="J409" s="76"/>
      <c r="K409" s="76">
        <v>1.0377896915183327</v>
      </c>
      <c r="L409" s="77">
        <v>1.080324147182135</v>
      </c>
      <c r="M409" s="78">
        <v>0.20850000000000002</v>
      </c>
      <c r="N409" s="79">
        <v>0.634</v>
      </c>
      <c r="O409" s="80">
        <v>17.47008926027609</v>
      </c>
      <c r="P409" s="78">
        <v>0</v>
      </c>
      <c r="Q409" s="79">
        <v>10.643527882766945</v>
      </c>
      <c r="R409" s="79">
        <v>9.809703117757554</v>
      </c>
      <c r="S409" s="81">
        <v>20.453231000524497</v>
      </c>
      <c r="T409" s="78">
        <v>0</v>
      </c>
      <c r="U409" s="82" t="s">
        <v>49</v>
      </c>
      <c r="V409" s="82">
        <v>21.890509737197547</v>
      </c>
      <c r="W409" s="83">
        <v>2.0566967999999997</v>
      </c>
      <c r="X409" s="82">
        <v>13.045712286718427</v>
      </c>
      <c r="Y409" s="82">
        <v>1.3298784</v>
      </c>
      <c r="Z409" s="80">
        <v>34.936222023915974</v>
      </c>
      <c r="AA409" s="75">
        <v>24.112047911064955</v>
      </c>
      <c r="AB409" s="76">
        <v>12.056023955532478</v>
      </c>
      <c r="AC409" s="84">
        <v>0.09644819164425983</v>
      </c>
      <c r="AD409" s="85">
        <v>275299.458811781</v>
      </c>
      <c r="AE409" s="86">
        <v>5.0761047151642185</v>
      </c>
      <c r="AF409" s="87"/>
      <c r="AG409" s="88" t="s">
        <v>495</v>
      </c>
      <c r="AH409" s="60" t="s">
        <v>491</v>
      </c>
      <c r="AI409" s="6">
        <v>406</v>
      </c>
      <c r="AJ409" s="62">
        <v>406</v>
      </c>
      <c r="AL409" s="64" t="s">
        <v>495</v>
      </c>
      <c r="AM409" s="65" t="s">
        <v>490</v>
      </c>
      <c r="AN409" s="66">
        <v>34.936222023915974</v>
      </c>
      <c r="AO409" s="67">
        <v>275299.458811781</v>
      </c>
      <c r="AP409" s="68">
        <v>5.0761047151642185</v>
      </c>
      <c r="AQ409" s="14">
        <v>74</v>
      </c>
      <c r="AR409" s="14">
        <v>408</v>
      </c>
    </row>
    <row r="410" spans="1:44" s="117" customFormat="1" ht="9">
      <c r="A410" s="97" t="s">
        <v>491</v>
      </c>
      <c r="B410" s="98"/>
      <c r="C410" s="99">
        <f>SUM(C405:C409)</f>
        <v>1830</v>
      </c>
      <c r="D410" s="124">
        <f>SUM(D405:D409)</f>
        <v>2797.2999782113407</v>
      </c>
      <c r="E410" s="101"/>
      <c r="F410" s="124"/>
      <c r="G410" s="101"/>
      <c r="H410" s="99"/>
      <c r="I410" s="99"/>
      <c r="J410" s="99"/>
      <c r="K410" s="99"/>
      <c r="L410" s="124"/>
      <c r="M410" s="103">
        <f aca="true" t="shared" si="44" ref="M410:Z410">SUM(M405:M409)</f>
        <v>48.714470000000006</v>
      </c>
      <c r="N410" s="107">
        <f t="shared" si="44"/>
        <v>220.12394485294115</v>
      </c>
      <c r="O410" s="125">
        <f t="shared" si="44"/>
        <v>505.16409605148806</v>
      </c>
      <c r="P410" s="103">
        <f t="shared" si="44"/>
        <v>243.17269106239291</v>
      </c>
      <c r="Q410" s="107">
        <f t="shared" si="44"/>
        <v>534.9320060688486</v>
      </c>
      <c r="R410" s="107">
        <f t="shared" si="44"/>
        <v>169.9173663790367</v>
      </c>
      <c r="S410" s="126">
        <f t="shared" si="44"/>
        <v>948.022063510278</v>
      </c>
      <c r="T410" s="103">
        <f t="shared" si="44"/>
        <v>937.4473866711439</v>
      </c>
      <c r="U410" s="107">
        <f t="shared" si="44"/>
        <v>11.5513521</v>
      </c>
      <c r="V410" s="107">
        <f t="shared" si="44"/>
        <v>1180.9337197253815</v>
      </c>
      <c r="W410" s="107">
        <f t="shared" si="44"/>
        <v>8.437598621999998</v>
      </c>
      <c r="X410" s="107">
        <f t="shared" si="44"/>
        <v>227.33256069236717</v>
      </c>
      <c r="Y410" s="107">
        <f t="shared" si="44"/>
        <v>6.785704536000001</v>
      </c>
      <c r="Z410" s="125">
        <f t="shared" si="44"/>
        <v>2345.713667088892</v>
      </c>
      <c r="AA410" s="108">
        <f>Z410*1000000/((C410+D410)/4)/1000/25</f>
        <v>81.1086786033912</v>
      </c>
      <c r="AB410" s="127">
        <f>Z410*1000000/((C410+D410)/2)/1000/25</f>
        <v>40.5543393016956</v>
      </c>
      <c r="AC410" s="113">
        <f>AA410/250</f>
        <v>0.3244347144135648</v>
      </c>
      <c r="AD410" s="111">
        <v>39131889.75530061</v>
      </c>
      <c r="AE410" s="112">
        <v>2.3977514827493382</v>
      </c>
      <c r="AF410" s="113"/>
      <c r="AG410" s="114" t="s">
        <v>491</v>
      </c>
      <c r="AH410" s="114" t="s">
        <v>491</v>
      </c>
      <c r="AI410" s="115">
        <v>407</v>
      </c>
      <c r="AJ410" s="116">
        <v>407</v>
      </c>
      <c r="AL410" s="118"/>
      <c r="AM410" s="119"/>
      <c r="AN410" s="120">
        <v>2345.713667088892</v>
      </c>
      <c r="AO410" s="121">
        <v>39131889.75530061</v>
      </c>
      <c r="AP410" s="122">
        <v>2.3977514827493382</v>
      </c>
      <c r="AQ410" s="123"/>
      <c r="AR410" s="123">
        <v>409</v>
      </c>
    </row>
    <row r="411" spans="1:44" ht="9">
      <c r="A411" s="69" t="s">
        <v>368</v>
      </c>
      <c r="B411" s="70" t="s">
        <v>496</v>
      </c>
      <c r="C411" s="71">
        <v>133</v>
      </c>
      <c r="D411" s="72">
        <v>167.53397091563176</v>
      </c>
      <c r="E411" s="73">
        <v>4750.362844702468</v>
      </c>
      <c r="F411" s="74">
        <v>4715.1291122399625</v>
      </c>
      <c r="G411" s="75"/>
      <c r="H411" s="76"/>
      <c r="I411" s="76">
        <v>1.0280369730067713</v>
      </c>
      <c r="J411" s="76"/>
      <c r="K411" s="76">
        <v>1.042937265345787</v>
      </c>
      <c r="L411" s="77">
        <v>1.0932257519899644</v>
      </c>
      <c r="M411" s="78">
        <v>8.428543999999999</v>
      </c>
      <c r="N411" s="79">
        <v>20.031236</v>
      </c>
      <c r="O411" s="80">
        <v>28.322013306410295</v>
      </c>
      <c r="P411" s="78">
        <v>1.7509644077209467</v>
      </c>
      <c r="Q411" s="79">
        <v>10.265568720956432</v>
      </c>
      <c r="R411" s="79">
        <v>49.475469175114036</v>
      </c>
      <c r="S411" s="81">
        <v>61.492002303791416</v>
      </c>
      <c r="T411" s="78">
        <v>9.199877794348224</v>
      </c>
      <c r="U411" s="82">
        <v>5.254177499999999</v>
      </c>
      <c r="V411" s="82">
        <v>29.79456132647052</v>
      </c>
      <c r="W411" s="83">
        <v>2.90237805</v>
      </c>
      <c r="X411" s="82">
        <v>92.85078121753169</v>
      </c>
      <c r="Y411" s="82">
        <v>1.8767033999999996</v>
      </c>
      <c r="Z411" s="80">
        <v>131.84522033835043</v>
      </c>
      <c r="AA411" s="75">
        <v>70.19251497548039</v>
      </c>
      <c r="AB411" s="76">
        <v>35.096257487740196</v>
      </c>
      <c r="AC411" s="84">
        <v>0.28077005990192155</v>
      </c>
      <c r="AD411" s="85">
        <v>551535.4049294177</v>
      </c>
      <c r="AE411" s="86">
        <v>9.562049446687706</v>
      </c>
      <c r="AF411" s="87"/>
      <c r="AG411" s="88" t="s">
        <v>368</v>
      </c>
      <c r="AH411" s="60" t="s">
        <v>497</v>
      </c>
      <c r="AI411" s="6">
        <v>419</v>
      </c>
      <c r="AJ411" s="62">
        <v>408</v>
      </c>
      <c r="AL411" s="64" t="s">
        <v>368</v>
      </c>
      <c r="AM411" s="65" t="s">
        <v>496</v>
      </c>
      <c r="AN411" s="66">
        <v>131.84522033835043</v>
      </c>
      <c r="AO411" s="67">
        <v>551535.4049294177</v>
      </c>
      <c r="AP411" s="68">
        <v>9.562049446687706</v>
      </c>
      <c r="AQ411" s="14">
        <v>133</v>
      </c>
      <c r="AR411" s="14">
        <v>421</v>
      </c>
    </row>
    <row r="412" spans="1:44" s="117" customFormat="1" ht="9">
      <c r="A412" s="97" t="s">
        <v>497</v>
      </c>
      <c r="B412" s="98"/>
      <c r="C412" s="99">
        <f>SUM(C411)</f>
        <v>133</v>
      </c>
      <c r="D412" s="100">
        <f>SUM(D411)</f>
        <v>167.53397091563176</v>
      </c>
      <c r="E412" s="101"/>
      <c r="F412" s="100"/>
      <c r="G412" s="101"/>
      <c r="H412" s="102"/>
      <c r="I412" s="102"/>
      <c r="J412" s="102"/>
      <c r="K412" s="102"/>
      <c r="L412" s="100"/>
      <c r="M412" s="103">
        <f aca="true" t="shared" si="45" ref="M412:Z412">SUM(M411)</f>
        <v>8.428543999999999</v>
      </c>
      <c r="N412" s="104">
        <f t="shared" si="45"/>
        <v>20.031236</v>
      </c>
      <c r="O412" s="105">
        <f t="shared" si="45"/>
        <v>28.322013306410295</v>
      </c>
      <c r="P412" s="103">
        <f t="shared" si="45"/>
        <v>1.7509644077209467</v>
      </c>
      <c r="Q412" s="104">
        <f t="shared" si="45"/>
        <v>10.265568720956432</v>
      </c>
      <c r="R412" s="104">
        <f t="shared" si="45"/>
        <v>49.475469175114036</v>
      </c>
      <c r="S412" s="106">
        <f t="shared" si="45"/>
        <v>61.492002303791416</v>
      </c>
      <c r="T412" s="103">
        <f t="shared" si="45"/>
        <v>9.199877794348224</v>
      </c>
      <c r="U412" s="104">
        <f t="shared" si="45"/>
        <v>5.254177499999999</v>
      </c>
      <c r="V412" s="104">
        <f t="shared" si="45"/>
        <v>29.79456132647052</v>
      </c>
      <c r="W412" s="107">
        <f t="shared" si="45"/>
        <v>2.90237805</v>
      </c>
      <c r="X412" s="104">
        <f t="shared" si="45"/>
        <v>92.85078121753169</v>
      </c>
      <c r="Y412" s="104">
        <f t="shared" si="45"/>
        <v>1.8767033999999996</v>
      </c>
      <c r="Z412" s="105">
        <f t="shared" si="45"/>
        <v>131.84522033835043</v>
      </c>
      <c r="AA412" s="108">
        <f>Z412*1000000/((C412+D412)/4)/1000/25</f>
        <v>70.19251497548039</v>
      </c>
      <c r="AB412" s="109">
        <f>Z412*1000000/((C412+D412)/2)/1000/25</f>
        <v>35.096257487740196</v>
      </c>
      <c r="AC412" s="110">
        <f>AA412/250</f>
        <v>0.28077005990192155</v>
      </c>
      <c r="AD412" s="111">
        <v>551535.4049294177</v>
      </c>
      <c r="AE412" s="112">
        <v>9.562049446687706</v>
      </c>
      <c r="AF412" s="113"/>
      <c r="AG412" s="114" t="s">
        <v>497</v>
      </c>
      <c r="AH412" s="114" t="s">
        <v>497</v>
      </c>
      <c r="AI412" s="135">
        <v>420</v>
      </c>
      <c r="AJ412" s="116">
        <v>409</v>
      </c>
      <c r="AL412" s="118"/>
      <c r="AM412" s="119"/>
      <c r="AN412" s="120">
        <v>131.84522033835043</v>
      </c>
      <c r="AO412" s="121">
        <v>551535.4049294177</v>
      </c>
      <c r="AP412" s="122">
        <v>9.562049446687706</v>
      </c>
      <c r="AQ412" s="123"/>
      <c r="AR412" s="123">
        <v>422</v>
      </c>
    </row>
    <row r="413" spans="1:44" ht="9">
      <c r="A413" s="69" t="s">
        <v>498</v>
      </c>
      <c r="B413" s="70" t="s">
        <v>499</v>
      </c>
      <c r="C413" s="71">
        <v>1536</v>
      </c>
      <c r="D413" s="72">
        <v>1794.4694745496122</v>
      </c>
      <c r="E413" s="73">
        <v>6077.1221532091095</v>
      </c>
      <c r="F413" s="74">
        <v>7204.108913818272</v>
      </c>
      <c r="G413" s="75">
        <v>1.08</v>
      </c>
      <c r="H413" s="76">
        <v>1.13</v>
      </c>
      <c r="I413" s="76">
        <v>1.16</v>
      </c>
      <c r="J413" s="76">
        <v>1.2</v>
      </c>
      <c r="K413" s="76">
        <v>1.21</v>
      </c>
      <c r="L413" s="77">
        <v>1.3738321678321679</v>
      </c>
      <c r="M413" s="78">
        <v>97.15038000000001</v>
      </c>
      <c r="N413" s="79">
        <v>321.3188198360656</v>
      </c>
      <c r="O413" s="80">
        <v>419.61766493944396</v>
      </c>
      <c r="P413" s="78">
        <v>211.18669687658576</v>
      </c>
      <c r="Q413" s="79">
        <v>136.57980980948815</v>
      </c>
      <c r="R413" s="79">
        <v>219.63700547912592</v>
      </c>
      <c r="S413" s="81">
        <v>567.4035121651998</v>
      </c>
      <c r="T413" s="78">
        <v>1156.130756652155</v>
      </c>
      <c r="U413" s="82">
        <v>5.4744487875</v>
      </c>
      <c r="V413" s="82">
        <v>413.0248114430798</v>
      </c>
      <c r="W413" s="83">
        <v>3.02405466825</v>
      </c>
      <c r="X413" s="82">
        <v>429.4739353828735</v>
      </c>
      <c r="Y413" s="82">
        <v>1.9553805810000002</v>
      </c>
      <c r="Z413" s="80">
        <v>1998.6295034781083</v>
      </c>
      <c r="AA413" s="75">
        <v>96.01670965614903</v>
      </c>
      <c r="AB413" s="76">
        <v>48.008354828074516</v>
      </c>
      <c r="AC413" s="84">
        <v>0.3840668386245961</v>
      </c>
      <c r="AD413" s="85">
        <v>27154810.27342356</v>
      </c>
      <c r="AE413" s="86">
        <v>2.944052244672347</v>
      </c>
      <c r="AF413" s="87"/>
      <c r="AG413" s="88" t="s">
        <v>498</v>
      </c>
      <c r="AH413" s="60" t="s">
        <v>500</v>
      </c>
      <c r="AI413" s="61">
        <v>408</v>
      </c>
      <c r="AJ413" s="62">
        <v>410</v>
      </c>
      <c r="AL413" s="64" t="s">
        <v>498</v>
      </c>
      <c r="AM413" s="65" t="s">
        <v>499</v>
      </c>
      <c r="AN413" s="66">
        <v>1998.6295034781083</v>
      </c>
      <c r="AO413" s="67">
        <v>27154810.27342356</v>
      </c>
      <c r="AP413" s="68">
        <v>2.944052244672347</v>
      </c>
      <c r="AQ413" s="14">
        <v>1536</v>
      </c>
      <c r="AR413" s="96">
        <v>410</v>
      </c>
    </row>
    <row r="414" spans="1:44" ht="9">
      <c r="A414" s="136" t="s">
        <v>501</v>
      </c>
      <c r="B414" s="70" t="s">
        <v>499</v>
      </c>
      <c r="C414" s="71">
        <v>919</v>
      </c>
      <c r="D414" s="72">
        <v>1216.3588995902448</v>
      </c>
      <c r="E414" s="73">
        <v>5583.460949464013</v>
      </c>
      <c r="F414" s="74">
        <v>6547.478610426799</v>
      </c>
      <c r="G414" s="75">
        <v>1.03</v>
      </c>
      <c r="H414" s="76">
        <v>1.07</v>
      </c>
      <c r="I414" s="76">
        <v>1.11</v>
      </c>
      <c r="J414" s="76">
        <v>1.08</v>
      </c>
      <c r="K414" s="76">
        <v>1.09</v>
      </c>
      <c r="L414" s="77">
        <v>1.2686307798645085</v>
      </c>
      <c r="M414" s="78">
        <v>6.31794</v>
      </c>
      <c r="N414" s="79">
        <v>22.702503387978144</v>
      </c>
      <c r="O414" s="80">
        <v>158.2650725089329</v>
      </c>
      <c r="P414" s="78">
        <v>16.6111202949531</v>
      </c>
      <c r="Q414" s="79">
        <v>112.26044387616425</v>
      </c>
      <c r="R414" s="79">
        <v>47.304466307808276</v>
      </c>
      <c r="S414" s="81">
        <v>176.1760304789256</v>
      </c>
      <c r="T414" s="78">
        <v>86.80323975055343</v>
      </c>
      <c r="U414" s="82">
        <v>5.22561020625</v>
      </c>
      <c r="V414" s="82">
        <v>324.05073211973473</v>
      </c>
      <c r="W414" s="83">
        <v>2.886597637875</v>
      </c>
      <c r="X414" s="82">
        <v>88.29376959409083</v>
      </c>
      <c r="Y414" s="82">
        <v>1.8664996454999998</v>
      </c>
      <c r="Z414" s="80">
        <v>499.147741464379</v>
      </c>
      <c r="AA414" s="75">
        <v>37.400569360787884</v>
      </c>
      <c r="AB414" s="76">
        <v>18.700284680393942</v>
      </c>
      <c r="AC414" s="84">
        <v>0.14960227744315155</v>
      </c>
      <c r="AD414" s="85">
        <v>16902190.224608086</v>
      </c>
      <c r="AE414" s="86">
        <v>1.1812616822585853</v>
      </c>
      <c r="AF414" s="87"/>
      <c r="AG414" s="137" t="s">
        <v>501</v>
      </c>
      <c r="AH414" s="60" t="s">
        <v>500</v>
      </c>
      <c r="AI414" s="61">
        <v>409</v>
      </c>
      <c r="AJ414" s="62">
        <v>411</v>
      </c>
      <c r="AL414" s="63" t="s">
        <v>502</v>
      </c>
      <c r="AM414" s="65" t="s">
        <v>499</v>
      </c>
      <c r="AN414" s="66">
        <v>499.147741464379</v>
      </c>
      <c r="AO414" s="67">
        <v>16902190.224608086</v>
      </c>
      <c r="AP414" s="68">
        <v>1.1812616822585853</v>
      </c>
      <c r="AQ414" s="14">
        <v>919</v>
      </c>
      <c r="AR414" s="14">
        <v>411</v>
      </c>
    </row>
    <row r="415" spans="1:44" ht="9">
      <c r="A415" s="69" t="s">
        <v>503</v>
      </c>
      <c r="B415" s="70" t="s">
        <v>499</v>
      </c>
      <c r="C415" s="71">
        <v>207</v>
      </c>
      <c r="D415" s="72">
        <v>233.1426496633565</v>
      </c>
      <c r="E415" s="73">
        <v>4493.881118881119</v>
      </c>
      <c r="F415" s="74">
        <v>3054.419215493239</v>
      </c>
      <c r="G415" s="75"/>
      <c r="H415" s="76"/>
      <c r="I415" s="76">
        <v>1.0315136405682799</v>
      </c>
      <c r="J415" s="76"/>
      <c r="K415" s="76">
        <v>1.0468212710048699</v>
      </c>
      <c r="L415" s="77">
        <v>1.0984845237283607</v>
      </c>
      <c r="M415" s="78">
        <v>5.25965</v>
      </c>
      <c r="N415" s="79">
        <v>10.5193</v>
      </c>
      <c r="O415" s="80">
        <v>25.11560740807256</v>
      </c>
      <c r="P415" s="78">
        <v>0</v>
      </c>
      <c r="Q415" s="79">
        <v>0</v>
      </c>
      <c r="R415" s="79">
        <v>64.7982671128272</v>
      </c>
      <c r="S415" s="81">
        <v>64.7982671128272</v>
      </c>
      <c r="T415" s="78">
        <v>0</v>
      </c>
      <c r="U415" s="82" t="s">
        <v>49</v>
      </c>
      <c r="V415" s="82">
        <v>0</v>
      </c>
      <c r="W415" s="83" t="s">
        <v>49</v>
      </c>
      <c r="X415" s="82">
        <v>109.70153523365649</v>
      </c>
      <c r="Y415" s="82">
        <v>1.6929701999999998</v>
      </c>
      <c r="Z415" s="80">
        <v>109.70153523365649</v>
      </c>
      <c r="AA415" s="75">
        <v>39.878538584729036</v>
      </c>
      <c r="AB415" s="76">
        <v>19.939269292364518</v>
      </c>
      <c r="AC415" s="84">
        <v>0.15951415433891614</v>
      </c>
      <c r="AD415" s="85">
        <v>843563.7329578624</v>
      </c>
      <c r="AE415" s="86">
        <v>5.201813731322955</v>
      </c>
      <c r="AF415" s="87"/>
      <c r="AG415" s="88" t="s">
        <v>503</v>
      </c>
      <c r="AH415" s="60" t="s">
        <v>500</v>
      </c>
      <c r="AI415" s="6">
        <v>410</v>
      </c>
      <c r="AJ415" s="62">
        <v>412</v>
      </c>
      <c r="AL415" s="64" t="s">
        <v>503</v>
      </c>
      <c r="AM415" s="65" t="s">
        <v>499</v>
      </c>
      <c r="AN415" s="66">
        <v>109.70153523365649</v>
      </c>
      <c r="AO415" s="67">
        <v>843563.7329578624</v>
      </c>
      <c r="AP415" s="68">
        <v>5.201813731322955</v>
      </c>
      <c r="AQ415" s="14">
        <v>207</v>
      </c>
      <c r="AR415" s="14">
        <v>412</v>
      </c>
    </row>
    <row r="416" spans="1:44" ht="9">
      <c r="A416" s="69" t="s">
        <v>504</v>
      </c>
      <c r="B416" s="70" t="s">
        <v>499</v>
      </c>
      <c r="C416" s="71">
        <v>168</v>
      </c>
      <c r="D416" s="72">
        <v>222.43200000000002</v>
      </c>
      <c r="E416" s="73">
        <v>7687.675070028011</v>
      </c>
      <c r="F416" s="74">
        <v>13011.16463826911</v>
      </c>
      <c r="G416" s="75"/>
      <c r="H416" s="76"/>
      <c r="I416" s="76">
        <v>1.0245660673733326</v>
      </c>
      <c r="J416" s="76"/>
      <c r="K416" s="76">
        <v>1.0449884037391606</v>
      </c>
      <c r="L416" s="77">
        <v>1.253473229585441</v>
      </c>
      <c r="M416" s="78">
        <v>12.185179999999999</v>
      </c>
      <c r="N416" s="79">
        <v>39.65505999999999</v>
      </c>
      <c r="O416" s="80">
        <v>69.51128676911637</v>
      </c>
      <c r="P416" s="78">
        <v>33.794304181320875</v>
      </c>
      <c r="Q416" s="79">
        <v>0</v>
      </c>
      <c r="R416" s="79">
        <v>76.42010258484304</v>
      </c>
      <c r="S416" s="81">
        <v>110.2144067661639</v>
      </c>
      <c r="T416" s="78">
        <v>160.1776515583015</v>
      </c>
      <c r="U416" s="82">
        <v>4.7397825</v>
      </c>
      <c r="V416" s="82">
        <v>0</v>
      </c>
      <c r="W416" s="83" t="s">
        <v>49</v>
      </c>
      <c r="X416" s="82">
        <v>129.3769563570822</v>
      </c>
      <c r="Y416" s="82">
        <v>1.6929701999999998</v>
      </c>
      <c r="Z416" s="80">
        <v>289.5546079153837</v>
      </c>
      <c r="AA416" s="75">
        <v>118.66019503130222</v>
      </c>
      <c r="AB416" s="76">
        <v>59.330097515651104</v>
      </c>
      <c r="AC416" s="84">
        <v>0.4746407801252088</v>
      </c>
      <c r="AD416" s="85">
        <v>4746228.945444457</v>
      </c>
      <c r="AE416" s="86">
        <v>2.440291955939505</v>
      </c>
      <c r="AF416" s="87"/>
      <c r="AG416" s="88" t="s">
        <v>504</v>
      </c>
      <c r="AH416" s="60" t="s">
        <v>500</v>
      </c>
      <c r="AI416" s="6">
        <v>411</v>
      </c>
      <c r="AJ416" s="62">
        <v>413</v>
      </c>
      <c r="AL416" s="64" t="s">
        <v>504</v>
      </c>
      <c r="AM416" s="65" t="s">
        <v>499</v>
      </c>
      <c r="AN416" s="66">
        <v>289.5546079153837</v>
      </c>
      <c r="AO416" s="67">
        <v>4746228.945444457</v>
      </c>
      <c r="AP416" s="68">
        <v>2.440291955939505</v>
      </c>
      <c r="AQ416" s="14">
        <v>168</v>
      </c>
      <c r="AR416" s="14">
        <v>413</v>
      </c>
    </row>
    <row r="417" spans="1:44" ht="9">
      <c r="A417" s="69" t="s">
        <v>505</v>
      </c>
      <c r="B417" s="70" t="s">
        <v>499</v>
      </c>
      <c r="C417" s="71">
        <v>114</v>
      </c>
      <c r="D417" s="72">
        <v>135.85844793076168</v>
      </c>
      <c r="E417" s="73">
        <v>3891.9667590027702</v>
      </c>
      <c r="F417" s="74">
        <v>4005.822558441997</v>
      </c>
      <c r="G417" s="75"/>
      <c r="H417" s="76"/>
      <c r="I417" s="76">
        <v>1.0278663453948482</v>
      </c>
      <c r="J417" s="76"/>
      <c r="K417" s="76">
        <v>1.0415838223769036</v>
      </c>
      <c r="L417" s="77">
        <v>1.0878803071913405</v>
      </c>
      <c r="M417" s="78">
        <v>0</v>
      </c>
      <c r="N417" s="79">
        <v>0</v>
      </c>
      <c r="O417" s="80">
        <v>13.478751855857352</v>
      </c>
      <c r="P417" s="78">
        <v>5.312907437060974</v>
      </c>
      <c r="Q417" s="79">
        <v>8.47235830939605</v>
      </c>
      <c r="R417" s="79">
        <v>0</v>
      </c>
      <c r="S417" s="81">
        <v>13.785265746457025</v>
      </c>
      <c r="T417" s="78">
        <v>25.182025694301462</v>
      </c>
      <c r="U417" s="82">
        <v>4.739782500000001</v>
      </c>
      <c r="V417" s="82">
        <v>22.182575494905457</v>
      </c>
      <c r="W417" s="83">
        <v>2.61822915</v>
      </c>
      <c r="X417" s="82">
        <v>0</v>
      </c>
      <c r="Y417" s="82" t="s">
        <v>49</v>
      </c>
      <c r="Z417" s="80">
        <v>47.36460118920692</v>
      </c>
      <c r="AA417" s="75">
        <v>30.3305181515141</v>
      </c>
      <c r="AB417" s="76">
        <v>15.16525907575705</v>
      </c>
      <c r="AC417" s="84">
        <v>0.12132207260605639</v>
      </c>
      <c r="AD417" s="85">
        <v>384528.79543498356</v>
      </c>
      <c r="AE417" s="86">
        <v>4.927027754644748</v>
      </c>
      <c r="AF417" s="87"/>
      <c r="AG417" s="88" t="s">
        <v>505</v>
      </c>
      <c r="AH417" s="60" t="s">
        <v>500</v>
      </c>
      <c r="AI417" s="61">
        <v>412</v>
      </c>
      <c r="AJ417" s="62">
        <v>414</v>
      </c>
      <c r="AL417" s="64" t="s">
        <v>505</v>
      </c>
      <c r="AM417" s="65" t="s">
        <v>499</v>
      </c>
      <c r="AN417" s="66">
        <v>47.36460118920692</v>
      </c>
      <c r="AO417" s="67">
        <v>384528.79543498356</v>
      </c>
      <c r="AP417" s="68">
        <v>4.927027754644748</v>
      </c>
      <c r="AQ417" s="14">
        <v>114</v>
      </c>
      <c r="AR417" s="14">
        <v>414</v>
      </c>
    </row>
    <row r="418" spans="1:44" ht="9">
      <c r="A418" s="69" t="s">
        <v>506</v>
      </c>
      <c r="B418" s="70" t="s">
        <v>499</v>
      </c>
      <c r="C418" s="71">
        <v>92</v>
      </c>
      <c r="D418" s="72">
        <v>128.6867309958423</v>
      </c>
      <c r="E418" s="73">
        <v>6217.791411042945</v>
      </c>
      <c r="F418" s="74">
        <v>9522.43969604015</v>
      </c>
      <c r="G418" s="75"/>
      <c r="H418" s="76"/>
      <c r="I418" s="76">
        <v>1.0257427566468904</v>
      </c>
      <c r="J418" s="76"/>
      <c r="K418" s="76">
        <v>1.0397013037064906</v>
      </c>
      <c r="L418" s="77">
        <v>1.0868114000326417</v>
      </c>
      <c r="M418" s="78">
        <v>0</v>
      </c>
      <c r="N418" s="79">
        <v>0</v>
      </c>
      <c r="O418" s="80">
        <v>14.35859872221189</v>
      </c>
      <c r="P418" s="78">
        <v>4.848459080725207</v>
      </c>
      <c r="Q418" s="79">
        <v>8.103853034926418</v>
      </c>
      <c r="R418" s="79">
        <v>0</v>
      </c>
      <c r="S418" s="81">
        <v>12.952312115651626</v>
      </c>
      <c r="T418" s="78">
        <v>22.980641502787424</v>
      </c>
      <c r="U418" s="82">
        <v>4.7397825000000005</v>
      </c>
      <c r="V418" s="82">
        <v>21.21774424336032</v>
      </c>
      <c r="W418" s="83">
        <v>2.6182291500000003</v>
      </c>
      <c r="X418" s="82">
        <v>0</v>
      </c>
      <c r="Y418" s="82" t="s">
        <v>49</v>
      </c>
      <c r="Z418" s="80">
        <v>44.19838574614774</v>
      </c>
      <c r="AA418" s="75">
        <v>32.04425425793664</v>
      </c>
      <c r="AB418" s="76">
        <v>16.02212712896832</v>
      </c>
      <c r="AC418" s="84">
        <v>0.12817701703174658</v>
      </c>
      <c r="AD418" s="85">
        <v>324409.7084326345</v>
      </c>
      <c r="AE418" s="86">
        <v>5.449699512346844</v>
      </c>
      <c r="AF418" s="87"/>
      <c r="AG418" s="88" t="s">
        <v>506</v>
      </c>
      <c r="AH418" s="60" t="s">
        <v>500</v>
      </c>
      <c r="AI418" s="61">
        <v>413</v>
      </c>
      <c r="AJ418" s="62">
        <v>415</v>
      </c>
      <c r="AL418" s="64" t="s">
        <v>506</v>
      </c>
      <c r="AM418" s="65" t="s">
        <v>499</v>
      </c>
      <c r="AN418" s="66">
        <v>44.19838574614774</v>
      </c>
      <c r="AO418" s="67">
        <v>324409.7084326345</v>
      </c>
      <c r="AP418" s="68">
        <v>5.449699512346844</v>
      </c>
      <c r="AQ418" s="14">
        <v>92</v>
      </c>
      <c r="AR418" s="96">
        <v>415</v>
      </c>
    </row>
    <row r="419" spans="1:44" ht="9">
      <c r="A419" s="69" t="s">
        <v>507</v>
      </c>
      <c r="B419" s="70" t="s">
        <v>499</v>
      </c>
      <c r="C419" s="71">
        <v>61</v>
      </c>
      <c r="D419" s="72">
        <v>90.4757091620476</v>
      </c>
      <c r="E419" s="73">
        <v>8467.66169154229</v>
      </c>
      <c r="F419" s="74">
        <v>11733.519900497515</v>
      </c>
      <c r="G419" s="75"/>
      <c r="H419" s="76"/>
      <c r="I419" s="76">
        <v>1.0234721380325689</v>
      </c>
      <c r="J419" s="76"/>
      <c r="K419" s="76">
        <v>1.0360934725274418</v>
      </c>
      <c r="L419" s="77">
        <v>1.0768153114848622</v>
      </c>
      <c r="M419" s="78">
        <v>1.8711</v>
      </c>
      <c r="N419" s="79">
        <v>3.7422</v>
      </c>
      <c r="O419" s="80">
        <v>13.668566898188764</v>
      </c>
      <c r="P419" s="78">
        <v>0</v>
      </c>
      <c r="Q419" s="79">
        <v>0</v>
      </c>
      <c r="R419" s="79">
        <v>24.330049078776</v>
      </c>
      <c r="S419" s="81">
        <v>24.330049078776</v>
      </c>
      <c r="T419" s="78">
        <v>0</v>
      </c>
      <c r="U419" s="82" t="s">
        <v>49</v>
      </c>
      <c r="V419" s="82">
        <v>0</v>
      </c>
      <c r="W419" s="83" t="s">
        <v>49</v>
      </c>
      <c r="X419" s="82">
        <v>41.19004805490521</v>
      </c>
      <c r="Y419" s="82">
        <v>1.6929701999999998</v>
      </c>
      <c r="Z419" s="80">
        <v>41.19004805490521</v>
      </c>
      <c r="AA419" s="75">
        <v>43.50801673246807</v>
      </c>
      <c r="AB419" s="76">
        <v>21.75400836623404</v>
      </c>
      <c r="AC419" s="84">
        <v>0.1740320669298723</v>
      </c>
      <c r="AD419" s="85">
        <v>192474.85684764193</v>
      </c>
      <c r="AE419" s="86">
        <v>8.560089089976085</v>
      </c>
      <c r="AF419" s="87"/>
      <c r="AG419" s="88" t="s">
        <v>507</v>
      </c>
      <c r="AH419" s="60" t="s">
        <v>500</v>
      </c>
      <c r="AI419" s="6">
        <v>414</v>
      </c>
      <c r="AJ419" s="62">
        <v>416</v>
      </c>
      <c r="AL419" s="64" t="s">
        <v>507</v>
      </c>
      <c r="AM419" s="65" t="s">
        <v>499</v>
      </c>
      <c r="AN419" s="66">
        <v>41.19004805490521</v>
      </c>
      <c r="AO419" s="67">
        <v>192474.85684764193</v>
      </c>
      <c r="AP419" s="68">
        <v>8.560089089976085</v>
      </c>
      <c r="AQ419" s="14">
        <v>61</v>
      </c>
      <c r="AR419" s="14">
        <v>416</v>
      </c>
    </row>
    <row r="420" spans="1:44" ht="9">
      <c r="A420" s="69" t="s">
        <v>508</v>
      </c>
      <c r="B420" s="70" t="s">
        <v>499</v>
      </c>
      <c r="C420" s="71">
        <v>58</v>
      </c>
      <c r="D420" s="72">
        <v>65.5058936634333</v>
      </c>
      <c r="E420" s="73">
        <v>4000</v>
      </c>
      <c r="F420" s="74">
        <v>5687.5</v>
      </c>
      <c r="G420" s="75"/>
      <c r="H420" s="76"/>
      <c r="I420" s="76">
        <v>1.0237074623114886</v>
      </c>
      <c r="J420" s="76"/>
      <c r="K420" s="76">
        <v>1.0356506896325977</v>
      </c>
      <c r="L420" s="77">
        <v>1.075899361105864</v>
      </c>
      <c r="M420" s="78">
        <v>0</v>
      </c>
      <c r="N420" s="79">
        <v>0</v>
      </c>
      <c r="O420" s="80">
        <v>7.947811376738805</v>
      </c>
      <c r="P420" s="78">
        <v>1.6186618135692303</v>
      </c>
      <c r="Q420" s="79">
        <v>5.535823402406767</v>
      </c>
      <c r="R420" s="79">
        <v>0</v>
      </c>
      <c r="S420" s="81">
        <v>7.154485215975997</v>
      </c>
      <c r="T420" s="78">
        <v>7.6721049373737</v>
      </c>
      <c r="U420" s="82">
        <v>4.7397825</v>
      </c>
      <c r="V420" s="82">
        <v>14.49405420143358</v>
      </c>
      <c r="W420" s="83">
        <v>2.6182291500000003</v>
      </c>
      <c r="X420" s="82">
        <v>0</v>
      </c>
      <c r="Y420" s="82" t="s">
        <v>49</v>
      </c>
      <c r="Z420" s="80">
        <v>22.16615913880728</v>
      </c>
      <c r="AA420" s="75">
        <v>28.715920811633392</v>
      </c>
      <c r="AB420" s="76">
        <v>14.357960405816696</v>
      </c>
      <c r="AC420" s="84">
        <v>0.11486368324653357</v>
      </c>
      <c r="AD420" s="85">
        <v>155111.0940470047</v>
      </c>
      <c r="AE420" s="86">
        <v>5.716202125965296</v>
      </c>
      <c r="AF420" s="87"/>
      <c r="AG420" s="88" t="s">
        <v>508</v>
      </c>
      <c r="AH420" s="60" t="s">
        <v>500</v>
      </c>
      <c r="AI420" s="6">
        <v>415</v>
      </c>
      <c r="AJ420" s="62">
        <v>417</v>
      </c>
      <c r="AL420" s="64" t="s">
        <v>508</v>
      </c>
      <c r="AM420" s="65" t="s">
        <v>499</v>
      </c>
      <c r="AN420" s="66">
        <v>22.16615913880728</v>
      </c>
      <c r="AO420" s="67">
        <v>155111.0940470047</v>
      </c>
      <c r="AP420" s="68">
        <v>5.716202125965296</v>
      </c>
      <c r="AQ420" s="14">
        <v>58</v>
      </c>
      <c r="AR420" s="14">
        <v>417</v>
      </c>
    </row>
    <row r="421" spans="1:44" ht="9">
      <c r="A421" s="69" t="s">
        <v>509</v>
      </c>
      <c r="B421" s="70" t="s">
        <v>499</v>
      </c>
      <c r="C421" s="71">
        <v>58</v>
      </c>
      <c r="D421" s="89">
        <v>79.542257483784</v>
      </c>
      <c r="E421" s="73">
        <v>7426.573426573426</v>
      </c>
      <c r="F421" s="90">
        <v>10553.75874125876</v>
      </c>
      <c r="G421" s="75"/>
      <c r="H421" s="91"/>
      <c r="I421" s="91">
        <v>1.0240439991113948</v>
      </c>
      <c r="J421" s="91"/>
      <c r="K421" s="91">
        <v>1.0356506896325977</v>
      </c>
      <c r="L421" s="92">
        <v>1.075899361105864</v>
      </c>
      <c r="M421" s="78">
        <v>0</v>
      </c>
      <c r="N421" s="93">
        <v>0</v>
      </c>
      <c r="O421" s="94">
        <v>8.27964754536232</v>
      </c>
      <c r="P421" s="78">
        <v>2.6061490063209427</v>
      </c>
      <c r="Q421" s="93">
        <v>4.827891034209546</v>
      </c>
      <c r="R421" s="93">
        <v>0</v>
      </c>
      <c r="S421" s="95">
        <v>7.434040040530489</v>
      </c>
      <c r="T421" s="78">
        <v>12.352579452552394</v>
      </c>
      <c r="U421" s="83">
        <v>4.7397825000000005</v>
      </c>
      <c r="V421" s="83">
        <v>12.640525038791079</v>
      </c>
      <c r="W421" s="83">
        <v>2.61822915</v>
      </c>
      <c r="X421" s="83">
        <v>0</v>
      </c>
      <c r="Y421" s="83" t="s">
        <v>49</v>
      </c>
      <c r="Z421" s="94">
        <v>24.993104491343473</v>
      </c>
      <c r="AA421" s="75">
        <v>29.073950011954825</v>
      </c>
      <c r="AB421" s="91">
        <v>14.536975005977412</v>
      </c>
      <c r="AC421" s="87">
        <v>0.1162958000478193</v>
      </c>
      <c r="AD421" s="85">
        <v>172739.3681644285</v>
      </c>
      <c r="AE421" s="86">
        <v>5.787471554846221</v>
      </c>
      <c r="AF421" s="87"/>
      <c r="AG421" s="88" t="s">
        <v>509</v>
      </c>
      <c r="AH421" s="60" t="s">
        <v>500</v>
      </c>
      <c r="AI421" s="61">
        <v>416</v>
      </c>
      <c r="AJ421" s="62">
        <v>418</v>
      </c>
      <c r="AL421" s="64" t="s">
        <v>509</v>
      </c>
      <c r="AM421" s="65" t="s">
        <v>499</v>
      </c>
      <c r="AN421" s="66">
        <v>24.993104491343473</v>
      </c>
      <c r="AO421" s="67">
        <v>172739.3681644285</v>
      </c>
      <c r="AP421" s="68">
        <v>5.787471554846221</v>
      </c>
      <c r="AQ421" s="14">
        <v>58</v>
      </c>
      <c r="AR421" s="14">
        <v>418</v>
      </c>
    </row>
    <row r="422" spans="1:44" ht="9">
      <c r="A422" s="69" t="s">
        <v>205</v>
      </c>
      <c r="B422" s="70" t="s">
        <v>499</v>
      </c>
      <c r="C422" s="71">
        <v>56</v>
      </c>
      <c r="D422" s="72">
        <v>54.28328721281936</v>
      </c>
      <c r="E422" s="73">
        <v>3079.136690647482</v>
      </c>
      <c r="F422" s="74">
        <v>2817.007045251372</v>
      </c>
      <c r="G422" s="75"/>
      <c r="H422" s="76"/>
      <c r="I422" s="76">
        <v>1.0243626580632785</v>
      </c>
      <c r="J422" s="76"/>
      <c r="K422" s="76">
        <v>1.0353425878446547</v>
      </c>
      <c r="L422" s="77">
        <v>1.0723998508567991</v>
      </c>
      <c r="M422" s="78">
        <v>0</v>
      </c>
      <c r="N422" s="79">
        <v>0</v>
      </c>
      <c r="O422" s="80">
        <v>5.1615079518902265</v>
      </c>
      <c r="P422" s="78">
        <v>0.8933808121290912</v>
      </c>
      <c r="Q422" s="79">
        <v>3.7499935323937157</v>
      </c>
      <c r="R422" s="79">
        <v>0</v>
      </c>
      <c r="S422" s="81">
        <v>4.643374344522806</v>
      </c>
      <c r="T422" s="78">
        <v>4.234430739165254</v>
      </c>
      <c r="U422" s="82">
        <v>4.7397825000000005</v>
      </c>
      <c r="V422" s="82">
        <v>9.818342378824694</v>
      </c>
      <c r="W422" s="83">
        <v>2.6182291499999994</v>
      </c>
      <c r="X422" s="82">
        <v>0</v>
      </c>
      <c r="Y422" s="82" t="s">
        <v>49</v>
      </c>
      <c r="Z422" s="80">
        <v>14.052773117989947</v>
      </c>
      <c r="AA422" s="75">
        <v>20.387891544613222</v>
      </c>
      <c r="AB422" s="76">
        <v>10.193945772306613</v>
      </c>
      <c r="AC422" s="84">
        <v>0.0815515661784529</v>
      </c>
      <c r="AD422" s="85">
        <v>123410.70316434011</v>
      </c>
      <c r="AE422" s="86">
        <v>4.554798816526162</v>
      </c>
      <c r="AF422" s="87"/>
      <c r="AG422" s="88" t="s">
        <v>205</v>
      </c>
      <c r="AH422" s="60" t="s">
        <v>500</v>
      </c>
      <c r="AI422" s="61">
        <v>417</v>
      </c>
      <c r="AJ422" s="62">
        <v>419</v>
      </c>
      <c r="AL422" s="64" t="s">
        <v>205</v>
      </c>
      <c r="AM422" s="65" t="s">
        <v>499</v>
      </c>
      <c r="AN422" s="66">
        <v>14.052773117989947</v>
      </c>
      <c r="AO422" s="67">
        <v>123410.70316434011</v>
      </c>
      <c r="AP422" s="68">
        <v>4.554798816526162</v>
      </c>
      <c r="AQ422" s="14">
        <v>56</v>
      </c>
      <c r="AR422" s="14">
        <v>419</v>
      </c>
    </row>
    <row r="423" spans="1:44" s="117" customFormat="1" ht="9">
      <c r="A423" s="97" t="s">
        <v>500</v>
      </c>
      <c r="B423" s="98"/>
      <c r="C423" s="99">
        <f>SUM(C413:C422)</f>
        <v>3269</v>
      </c>
      <c r="D423" s="124">
        <f>SUM(D413:D422)</f>
        <v>4020.7553502519017</v>
      </c>
      <c r="E423" s="101"/>
      <c r="F423" s="124"/>
      <c r="G423" s="101"/>
      <c r="H423" s="99"/>
      <c r="I423" s="99"/>
      <c r="J423" s="99"/>
      <c r="K423" s="99"/>
      <c r="L423" s="124"/>
      <c r="M423" s="103">
        <f aca="true" t="shared" si="46" ref="M423:Z423">SUM(M413:M422)</f>
        <v>122.78425</v>
      </c>
      <c r="N423" s="107">
        <f t="shared" si="46"/>
        <v>397.93788322404373</v>
      </c>
      <c r="O423" s="125">
        <f t="shared" si="46"/>
        <v>735.4045159758152</v>
      </c>
      <c r="P423" s="103">
        <f t="shared" si="46"/>
        <v>276.8716795026652</v>
      </c>
      <c r="Q423" s="107">
        <f t="shared" si="46"/>
        <v>279.5301729989849</v>
      </c>
      <c r="R423" s="107">
        <f t="shared" si="46"/>
        <v>432.4898905633804</v>
      </c>
      <c r="S423" s="126">
        <f t="shared" si="46"/>
        <v>988.8917430650306</v>
      </c>
      <c r="T423" s="103">
        <f t="shared" si="46"/>
        <v>1475.5334302871902</v>
      </c>
      <c r="U423" s="107">
        <f t="shared" si="46"/>
        <v>39.13875399375</v>
      </c>
      <c r="V423" s="107">
        <f t="shared" si="46"/>
        <v>817.4287849201297</v>
      </c>
      <c r="W423" s="107">
        <f t="shared" si="46"/>
        <v>19.001798056125004</v>
      </c>
      <c r="X423" s="107">
        <f t="shared" si="46"/>
        <v>798.0362446226083</v>
      </c>
      <c r="Y423" s="107">
        <f t="shared" si="46"/>
        <v>8.9007908265</v>
      </c>
      <c r="Z423" s="125">
        <f t="shared" si="46"/>
        <v>3090.9984598299284</v>
      </c>
      <c r="AA423" s="108">
        <f>Z423*1000000/((C423+D423)/4)/1000/25</f>
        <v>67.84312090195164</v>
      </c>
      <c r="AB423" s="127">
        <f>Z423*1000000/((C423+D423)/2)/1000/25</f>
        <v>33.92156045097582</v>
      </c>
      <c r="AC423" s="113">
        <f>AA423/250</f>
        <v>0.2713724836078065</v>
      </c>
      <c r="AD423" s="111">
        <v>50999467.702525</v>
      </c>
      <c r="AE423" s="112">
        <v>2.4243378208254454</v>
      </c>
      <c r="AF423" s="113"/>
      <c r="AG423" s="114" t="s">
        <v>500</v>
      </c>
      <c r="AH423" s="114" t="s">
        <v>500</v>
      </c>
      <c r="AI423" s="115">
        <v>418</v>
      </c>
      <c r="AJ423" s="116">
        <v>420</v>
      </c>
      <c r="AL423" s="118"/>
      <c r="AM423" s="119"/>
      <c r="AN423" s="120">
        <v>3090.9984598299284</v>
      </c>
      <c r="AO423" s="121">
        <v>50999467.702525</v>
      </c>
      <c r="AP423" s="122">
        <v>2.4243378208254454</v>
      </c>
      <c r="AQ423" s="123"/>
      <c r="AR423" s="130">
        <v>420</v>
      </c>
    </row>
    <row r="424" spans="1:44" s="9" customFormat="1" ht="9">
      <c r="A424" s="146" t="s">
        <v>510</v>
      </c>
      <c r="B424" s="70" t="s">
        <v>511</v>
      </c>
      <c r="C424" s="71">
        <v>2946</v>
      </c>
      <c r="D424" s="72">
        <v>3963.207079858938</v>
      </c>
      <c r="E424" s="73">
        <v>6441.159476117104</v>
      </c>
      <c r="F424" s="74">
        <v>6175.965681336991</v>
      </c>
      <c r="G424" s="75">
        <v>1.07</v>
      </c>
      <c r="H424" s="76">
        <v>1.35</v>
      </c>
      <c r="I424" s="76">
        <v>1.36</v>
      </c>
      <c r="J424" s="76">
        <v>1.36</v>
      </c>
      <c r="K424" s="76">
        <v>1.38</v>
      </c>
      <c r="L424" s="77">
        <v>1.7873916083916086</v>
      </c>
      <c r="M424" s="78">
        <v>222.7703</v>
      </c>
      <c r="N424" s="79">
        <v>635.2027500675675</v>
      </c>
      <c r="O424" s="80">
        <v>852.2</v>
      </c>
      <c r="P424" s="132">
        <v>353.7</v>
      </c>
      <c r="Q424" s="133">
        <v>350.1</v>
      </c>
      <c r="R424" s="133">
        <v>0</v>
      </c>
      <c r="S424" s="134">
        <v>703.8</v>
      </c>
      <c r="T424" s="78">
        <v>3375.788289748875</v>
      </c>
      <c r="U424" s="82">
        <v>9.54421342875</v>
      </c>
      <c r="V424" s="82">
        <v>1419.8358628550254</v>
      </c>
      <c r="W424" s="83">
        <v>4.055515175250001</v>
      </c>
      <c r="X424" s="82">
        <v>0</v>
      </c>
      <c r="Y424" s="82" t="s">
        <v>49</v>
      </c>
      <c r="Z424" s="80">
        <v>4795.6241526039</v>
      </c>
      <c r="AA424" s="75">
        <v>111.05469202875443</v>
      </c>
      <c r="AB424" s="76">
        <v>55.527346014377216</v>
      </c>
      <c r="AC424" s="84">
        <v>0.4442187681150177</v>
      </c>
      <c r="AD424" s="85">
        <v>200004461.21829972</v>
      </c>
      <c r="AE424" s="86">
        <v>0.9591034366717649</v>
      </c>
      <c r="AF424" s="87"/>
      <c r="AG424" s="137" t="s">
        <v>510</v>
      </c>
      <c r="AH424" s="60" t="s">
        <v>512</v>
      </c>
      <c r="AI424" s="61">
        <v>421</v>
      </c>
      <c r="AJ424" s="62">
        <v>421</v>
      </c>
      <c r="AL424" s="63" t="s">
        <v>510</v>
      </c>
      <c r="AM424" s="65" t="s">
        <v>511</v>
      </c>
      <c r="AN424" s="66">
        <v>4795.6241526039</v>
      </c>
      <c r="AO424" s="67">
        <v>200004461.21829972</v>
      </c>
      <c r="AP424" s="68">
        <v>0.9591034366717649</v>
      </c>
      <c r="AQ424" s="14">
        <v>2946</v>
      </c>
      <c r="AR424" s="14">
        <v>423</v>
      </c>
    </row>
    <row r="425" spans="1:44" ht="9">
      <c r="A425" s="131" t="s">
        <v>513</v>
      </c>
      <c r="B425" s="70" t="s">
        <v>511</v>
      </c>
      <c r="C425" s="71">
        <v>357</v>
      </c>
      <c r="D425" s="72">
        <v>442.9044729012404</v>
      </c>
      <c r="E425" s="73">
        <v>3940.4968226458695</v>
      </c>
      <c r="F425" s="74">
        <v>5207.669479005039</v>
      </c>
      <c r="G425" s="75">
        <v>1.02</v>
      </c>
      <c r="H425" s="76">
        <v>1.08</v>
      </c>
      <c r="I425" s="76">
        <v>1.06</v>
      </c>
      <c r="J425" s="76">
        <v>1.07</v>
      </c>
      <c r="K425" s="76">
        <v>1.08</v>
      </c>
      <c r="L425" s="77">
        <v>1.1488881118881125</v>
      </c>
      <c r="M425" s="78">
        <v>18.47592</v>
      </c>
      <c r="N425" s="79">
        <v>50.45327999999999</v>
      </c>
      <c r="O425" s="80">
        <v>80.53570168659785</v>
      </c>
      <c r="P425" s="132">
        <v>0</v>
      </c>
      <c r="Q425" s="133">
        <v>189.26651338607223</v>
      </c>
      <c r="R425" s="133">
        <v>328.7334866139277</v>
      </c>
      <c r="S425" s="134">
        <v>518</v>
      </c>
      <c r="T425" s="78">
        <v>0</v>
      </c>
      <c r="U425" s="82" t="s">
        <v>49</v>
      </c>
      <c r="V425" s="82">
        <v>664.5655560206694</v>
      </c>
      <c r="W425" s="83">
        <v>3.51126855</v>
      </c>
      <c r="X425" s="82">
        <v>746.3622279709284</v>
      </c>
      <c r="Y425" s="82">
        <v>2.2704173999999995</v>
      </c>
      <c r="Z425" s="80">
        <v>1410.9277839915978</v>
      </c>
      <c r="AA425" s="75">
        <v>282.219256281778</v>
      </c>
      <c r="AB425" s="76">
        <v>141.109628140889</v>
      </c>
      <c r="AC425" s="84">
        <v>1.1288770251271119</v>
      </c>
      <c r="AD425" s="85">
        <v>1875697.913672927</v>
      </c>
      <c r="AE425" s="86">
        <v>30.088593130196916</v>
      </c>
      <c r="AF425" s="87"/>
      <c r="AG425" s="88" t="s">
        <v>513</v>
      </c>
      <c r="AH425" s="60" t="s">
        <v>512</v>
      </c>
      <c r="AI425" s="6">
        <v>422</v>
      </c>
      <c r="AJ425" s="62">
        <v>422</v>
      </c>
      <c r="AL425" s="64" t="s">
        <v>513</v>
      </c>
      <c r="AM425" s="65" t="s">
        <v>511</v>
      </c>
      <c r="AN425" s="66">
        <v>1410.9277839915978</v>
      </c>
      <c r="AO425" s="67">
        <v>1875697.913672927</v>
      </c>
      <c r="AP425" s="68">
        <v>30.088593130196916</v>
      </c>
      <c r="AQ425" s="14">
        <v>357</v>
      </c>
      <c r="AR425" s="14">
        <v>424</v>
      </c>
    </row>
    <row r="426" spans="1:44" ht="9">
      <c r="A426" s="69" t="s">
        <v>514</v>
      </c>
      <c r="B426" s="70" t="s">
        <v>511</v>
      </c>
      <c r="C426" s="71">
        <v>189</v>
      </c>
      <c r="D426" s="72">
        <v>249.63952334078547</v>
      </c>
      <c r="E426" s="73">
        <v>4568.567026194145</v>
      </c>
      <c r="F426" s="74">
        <v>4899.245445481738</v>
      </c>
      <c r="G426" s="75"/>
      <c r="H426" s="76"/>
      <c r="I426" s="76">
        <v>1.0298604024545235</v>
      </c>
      <c r="J426" s="76"/>
      <c r="K426" s="76">
        <v>1.0460225387922237</v>
      </c>
      <c r="L426" s="77">
        <v>1.1005697489319615</v>
      </c>
      <c r="M426" s="78">
        <v>2.250215</v>
      </c>
      <c r="N426" s="79">
        <v>4.50043</v>
      </c>
      <c r="O426" s="80">
        <v>24.41671341381552</v>
      </c>
      <c r="P426" s="78">
        <v>0</v>
      </c>
      <c r="Q426" s="79">
        <v>0</v>
      </c>
      <c r="R426" s="79">
        <v>62.99512060764404</v>
      </c>
      <c r="S426" s="81">
        <v>62.99512060764404</v>
      </c>
      <c r="T426" s="78">
        <v>0</v>
      </c>
      <c r="U426" s="82" t="s">
        <v>49</v>
      </c>
      <c r="V426" s="82">
        <v>0</v>
      </c>
      <c r="W426" s="83" t="s">
        <v>49</v>
      </c>
      <c r="X426" s="82">
        <v>143.02521794269356</v>
      </c>
      <c r="Y426" s="82">
        <v>2.2704173999999995</v>
      </c>
      <c r="Z426" s="80">
        <v>143.02521794269356</v>
      </c>
      <c r="AA426" s="75">
        <v>52.17048089178236</v>
      </c>
      <c r="AB426" s="76">
        <v>26.08524044589118</v>
      </c>
      <c r="AC426" s="84">
        <v>0.20868192356712945</v>
      </c>
      <c r="AD426" s="85">
        <v>955172.4752334754</v>
      </c>
      <c r="AE426" s="86">
        <v>5.989503326411641</v>
      </c>
      <c r="AF426" s="87"/>
      <c r="AG426" s="88" t="s">
        <v>514</v>
      </c>
      <c r="AH426" s="60" t="s">
        <v>512</v>
      </c>
      <c r="AI426" s="6">
        <v>423</v>
      </c>
      <c r="AJ426" s="62">
        <v>423</v>
      </c>
      <c r="AL426" s="64" t="s">
        <v>514</v>
      </c>
      <c r="AM426" s="65" t="s">
        <v>511</v>
      </c>
      <c r="AN426" s="66">
        <v>143.02521794269356</v>
      </c>
      <c r="AO426" s="67">
        <v>955172.4752334754</v>
      </c>
      <c r="AP426" s="68">
        <v>5.989503326411641</v>
      </c>
      <c r="AQ426" s="14">
        <v>189</v>
      </c>
      <c r="AR426" s="96">
        <v>425</v>
      </c>
    </row>
    <row r="427" spans="1:44" ht="9">
      <c r="A427" s="69" t="s">
        <v>515</v>
      </c>
      <c r="B427" s="70" t="s">
        <v>511</v>
      </c>
      <c r="C427" s="71">
        <v>167</v>
      </c>
      <c r="D427" s="72">
        <v>257.38119984206344</v>
      </c>
      <c r="E427" s="73">
        <v>3663.4819532908705</v>
      </c>
      <c r="F427" s="74">
        <v>4528.335955286115</v>
      </c>
      <c r="G427" s="75"/>
      <c r="H427" s="76"/>
      <c r="I427" s="76">
        <v>1.029818879797456</v>
      </c>
      <c r="J427" s="76"/>
      <c r="K427" s="76">
        <v>1.0449359856730192</v>
      </c>
      <c r="L427" s="77">
        <v>1.0959562180030455</v>
      </c>
      <c r="M427" s="78">
        <v>1.05981</v>
      </c>
      <c r="N427" s="79">
        <v>2.8417725000000003</v>
      </c>
      <c r="O427" s="80">
        <v>25.8868173448965</v>
      </c>
      <c r="P427" s="78">
        <v>14.879731377967184</v>
      </c>
      <c r="Q427" s="79">
        <v>0</v>
      </c>
      <c r="R427" s="79">
        <v>34.93606376887196</v>
      </c>
      <c r="S427" s="81">
        <v>49.81579514683914</v>
      </c>
      <c r="T427" s="78">
        <v>94.58230571680795</v>
      </c>
      <c r="U427" s="82">
        <v>6.3564525</v>
      </c>
      <c r="V427" s="82">
        <v>0</v>
      </c>
      <c r="W427" s="83" t="s">
        <v>49</v>
      </c>
      <c r="X427" s="82">
        <v>79.31944706835647</v>
      </c>
      <c r="Y427" s="82">
        <v>2.2704174</v>
      </c>
      <c r="Z427" s="80">
        <v>173.90175278516443</v>
      </c>
      <c r="AA427" s="75">
        <v>65.56435689418221</v>
      </c>
      <c r="AB427" s="76">
        <v>32.782178447091106</v>
      </c>
      <c r="AC427" s="84">
        <v>0.2622574275767288</v>
      </c>
      <c r="AD427" s="85">
        <v>770773.0505840213</v>
      </c>
      <c r="AE427" s="86">
        <v>9.024796736388103</v>
      </c>
      <c r="AF427" s="87"/>
      <c r="AG427" s="88" t="s">
        <v>515</v>
      </c>
      <c r="AH427" s="60" t="s">
        <v>512</v>
      </c>
      <c r="AI427" s="61">
        <v>424</v>
      </c>
      <c r="AJ427" s="62">
        <v>424</v>
      </c>
      <c r="AL427" s="64" t="s">
        <v>515</v>
      </c>
      <c r="AM427" s="65" t="s">
        <v>511</v>
      </c>
      <c r="AN427" s="66">
        <v>173.90175278516443</v>
      </c>
      <c r="AO427" s="67">
        <v>770773.0505840213</v>
      </c>
      <c r="AP427" s="68">
        <v>9.024796736388103</v>
      </c>
      <c r="AQ427" s="14">
        <v>167</v>
      </c>
      <c r="AR427" s="14">
        <v>426</v>
      </c>
    </row>
    <row r="428" spans="1:44" ht="9">
      <c r="A428" s="69" t="s">
        <v>516</v>
      </c>
      <c r="B428" s="70" t="s">
        <v>511</v>
      </c>
      <c r="C428" s="71">
        <v>151</v>
      </c>
      <c r="D428" s="72">
        <v>220.95373900293256</v>
      </c>
      <c r="E428" s="73">
        <v>5770.833333333333</v>
      </c>
      <c r="F428" s="74">
        <v>7279.647098088812</v>
      </c>
      <c r="G428" s="75"/>
      <c r="H428" s="76"/>
      <c r="I428" s="76">
        <v>1.0289216893936302</v>
      </c>
      <c r="J428" s="76"/>
      <c r="K428" s="76">
        <v>1.044051716967235</v>
      </c>
      <c r="L428" s="77">
        <v>1.0951155600281512</v>
      </c>
      <c r="M428" s="78">
        <v>9.07833</v>
      </c>
      <c r="N428" s="79">
        <v>21.58212</v>
      </c>
      <c r="O428" s="80">
        <v>38.636665215909005</v>
      </c>
      <c r="P428" s="78">
        <v>0</v>
      </c>
      <c r="Q428" s="79">
        <v>15.821371865908361</v>
      </c>
      <c r="R428" s="79">
        <v>68.03985252522851</v>
      </c>
      <c r="S428" s="81">
        <v>83.86122439113687</v>
      </c>
      <c r="T428" s="78">
        <v>0</v>
      </c>
      <c r="U428" s="82" t="s">
        <v>49</v>
      </c>
      <c r="V428" s="82">
        <v>55.55308545061884</v>
      </c>
      <c r="W428" s="83">
        <v>3.5112685499999996</v>
      </c>
      <c r="X428" s="82">
        <v>154.47886506671276</v>
      </c>
      <c r="Y428" s="82">
        <v>2.2704174</v>
      </c>
      <c r="Z428" s="80">
        <v>210.0319505173316</v>
      </c>
      <c r="AA428" s="75">
        <v>90.34755820133884</v>
      </c>
      <c r="AB428" s="76">
        <v>45.17377910066943</v>
      </c>
      <c r="AC428" s="84">
        <v>0.3613902328053554</v>
      </c>
      <c r="AD428" s="85">
        <v>721350.6529722924</v>
      </c>
      <c r="AE428" s="86">
        <v>11.646593769723758</v>
      </c>
      <c r="AF428" s="87"/>
      <c r="AG428" s="88" t="s">
        <v>516</v>
      </c>
      <c r="AH428" s="60" t="s">
        <v>512</v>
      </c>
      <c r="AI428" s="61">
        <v>425</v>
      </c>
      <c r="AJ428" s="62">
        <v>425</v>
      </c>
      <c r="AL428" s="64" t="s">
        <v>516</v>
      </c>
      <c r="AM428" s="65" t="s">
        <v>511</v>
      </c>
      <c r="AN428" s="66">
        <v>210.0319505173316</v>
      </c>
      <c r="AO428" s="67">
        <v>721350.6529722924</v>
      </c>
      <c r="AP428" s="68">
        <v>11.646593769723758</v>
      </c>
      <c r="AQ428" s="14">
        <v>151</v>
      </c>
      <c r="AR428" s="14">
        <v>427</v>
      </c>
    </row>
    <row r="429" spans="1:44" ht="9">
      <c r="A429" s="69" t="s">
        <v>517</v>
      </c>
      <c r="B429" s="70" t="s">
        <v>511</v>
      </c>
      <c r="C429" s="71">
        <v>119</v>
      </c>
      <c r="D429" s="72">
        <v>150.99842589449833</v>
      </c>
      <c r="E429" s="73">
        <v>3966.173361522199</v>
      </c>
      <c r="F429" s="74">
        <v>5001.254146314794</v>
      </c>
      <c r="G429" s="75"/>
      <c r="H429" s="76"/>
      <c r="I429" s="76">
        <v>1.0275098048720235</v>
      </c>
      <c r="J429" s="76"/>
      <c r="K429" s="76">
        <v>1.0419607042695191</v>
      </c>
      <c r="L429" s="77">
        <v>1.0907324897360673</v>
      </c>
      <c r="M429" s="78">
        <v>1.03</v>
      </c>
      <c r="N429" s="79">
        <v>3.6068</v>
      </c>
      <c r="O429" s="80">
        <v>16.31826630547973</v>
      </c>
      <c r="P429" s="78">
        <v>0</v>
      </c>
      <c r="Q429" s="79">
        <v>12.456789367844785</v>
      </c>
      <c r="R429" s="79">
        <v>4.132935288064354</v>
      </c>
      <c r="S429" s="81">
        <v>16.589724655909137</v>
      </c>
      <c r="T429" s="78">
        <v>0</v>
      </c>
      <c r="U429" s="82" t="s">
        <v>49</v>
      </c>
      <c r="V429" s="82">
        <v>43.739132741287776</v>
      </c>
      <c r="W429" s="83">
        <v>3.51126855</v>
      </c>
      <c r="X429" s="82">
        <v>9.38348819109532</v>
      </c>
      <c r="Y429" s="82">
        <v>2.2704173999999995</v>
      </c>
      <c r="Z429" s="80">
        <v>53.1226209323831</v>
      </c>
      <c r="AA429" s="75">
        <v>31.48025519416367</v>
      </c>
      <c r="AB429" s="76">
        <v>15.740127597081838</v>
      </c>
      <c r="AC429" s="84">
        <v>0.1259210207766547</v>
      </c>
      <c r="AD429" s="85">
        <v>364271.01255193714</v>
      </c>
      <c r="AE429" s="86">
        <v>5.833307521257566</v>
      </c>
      <c r="AF429" s="87"/>
      <c r="AG429" s="88" t="s">
        <v>517</v>
      </c>
      <c r="AH429" s="60" t="s">
        <v>512</v>
      </c>
      <c r="AI429" s="6">
        <v>426</v>
      </c>
      <c r="AJ429" s="62">
        <v>426</v>
      </c>
      <c r="AL429" s="64" t="s">
        <v>517</v>
      </c>
      <c r="AM429" s="65" t="s">
        <v>511</v>
      </c>
      <c r="AN429" s="66">
        <v>53.1226209323831</v>
      </c>
      <c r="AO429" s="67">
        <v>364271.01255193714</v>
      </c>
      <c r="AP429" s="68">
        <v>5.833307521257566</v>
      </c>
      <c r="AQ429" s="14">
        <v>119</v>
      </c>
      <c r="AR429" s="14">
        <v>428</v>
      </c>
    </row>
    <row r="430" spans="1:44" ht="9">
      <c r="A430" s="69" t="s">
        <v>518</v>
      </c>
      <c r="B430" s="70" t="s">
        <v>511</v>
      </c>
      <c r="C430" s="71">
        <v>88</v>
      </c>
      <c r="D430" s="72">
        <v>132.24668471673107</v>
      </c>
      <c r="E430" s="73">
        <v>3726.1306532663316</v>
      </c>
      <c r="F430" s="74">
        <v>3895.9150146336087</v>
      </c>
      <c r="G430" s="75"/>
      <c r="H430" s="76"/>
      <c r="I430" s="76">
        <v>1.0254909714522962</v>
      </c>
      <c r="J430" s="76"/>
      <c r="K430" s="76">
        <v>1.0393110172311186</v>
      </c>
      <c r="L430" s="77">
        <v>1.0859536717346447</v>
      </c>
      <c r="M430" s="78">
        <v>1.16494</v>
      </c>
      <c r="N430" s="79">
        <v>2.32988</v>
      </c>
      <c r="O430" s="80">
        <v>12.50225798128588</v>
      </c>
      <c r="P430" s="78">
        <v>0</v>
      </c>
      <c r="Q430" s="79">
        <v>0</v>
      </c>
      <c r="R430" s="79">
        <v>22.254019206688866</v>
      </c>
      <c r="S430" s="81">
        <v>22.254019206688866</v>
      </c>
      <c r="T430" s="78">
        <v>0</v>
      </c>
      <c r="U430" s="82" t="s">
        <v>49</v>
      </c>
      <c r="V430" s="82">
        <v>0</v>
      </c>
      <c r="W430" s="83" t="s">
        <v>49</v>
      </c>
      <c r="X430" s="82">
        <v>50.52591242680059</v>
      </c>
      <c r="Y430" s="82">
        <v>2.2704173999999995</v>
      </c>
      <c r="Z430" s="80">
        <v>50.52591242680059</v>
      </c>
      <c r="AA430" s="75">
        <v>36.704961069836166</v>
      </c>
      <c r="AB430" s="76">
        <v>18.352480534918083</v>
      </c>
      <c r="AC430" s="84">
        <v>0.14681984427934466</v>
      </c>
      <c r="AD430" s="85">
        <v>343575.3136211818</v>
      </c>
      <c r="AE430" s="86">
        <v>5.882368193951127</v>
      </c>
      <c r="AF430" s="87"/>
      <c r="AG430" s="88" t="s">
        <v>518</v>
      </c>
      <c r="AH430" s="60" t="s">
        <v>512</v>
      </c>
      <c r="AI430" s="6">
        <v>427</v>
      </c>
      <c r="AJ430" s="62">
        <v>427</v>
      </c>
      <c r="AL430" s="64" t="s">
        <v>518</v>
      </c>
      <c r="AM430" s="65" t="s">
        <v>511</v>
      </c>
      <c r="AN430" s="66">
        <v>50.52591242680059</v>
      </c>
      <c r="AO430" s="67">
        <v>343575.3136211818</v>
      </c>
      <c r="AP430" s="68">
        <v>5.882368193951127</v>
      </c>
      <c r="AQ430" s="14">
        <v>88</v>
      </c>
      <c r="AR430" s="14">
        <v>429</v>
      </c>
    </row>
    <row r="431" spans="1:44" ht="9">
      <c r="A431" s="69" t="s">
        <v>519</v>
      </c>
      <c r="B431" s="70" t="s">
        <v>511</v>
      </c>
      <c r="C431" s="71">
        <v>64</v>
      </c>
      <c r="D431" s="72">
        <v>79.69654331627237</v>
      </c>
      <c r="E431" s="73">
        <v>4654.723127035831</v>
      </c>
      <c r="F431" s="74">
        <v>6438.442806995357</v>
      </c>
      <c r="G431" s="75"/>
      <c r="H431" s="76"/>
      <c r="I431" s="76">
        <v>1.0246652431850398</v>
      </c>
      <c r="J431" s="76"/>
      <c r="K431" s="76">
        <v>1.036514993471898</v>
      </c>
      <c r="L431" s="77">
        <v>1.0765079006900442</v>
      </c>
      <c r="M431" s="78">
        <v>2.21495</v>
      </c>
      <c r="N431" s="79">
        <v>4.93</v>
      </c>
      <c r="O431" s="80">
        <v>12.300794866698572</v>
      </c>
      <c r="P431" s="78">
        <v>0</v>
      </c>
      <c r="Q431" s="79">
        <v>2.2210744366831645</v>
      </c>
      <c r="R431" s="79">
        <v>17.453265989357135</v>
      </c>
      <c r="S431" s="81">
        <v>19.6743404260403</v>
      </c>
      <c r="T431" s="78">
        <v>0</v>
      </c>
      <c r="U431" s="82" t="s">
        <v>49</v>
      </c>
      <c r="V431" s="82">
        <v>7.798788816734561</v>
      </c>
      <c r="W431" s="83">
        <v>3.5112685499999996</v>
      </c>
      <c r="X431" s="82">
        <v>39.626198789064645</v>
      </c>
      <c r="Y431" s="82">
        <v>2.2704173999999995</v>
      </c>
      <c r="Z431" s="80">
        <v>47.4249876057992</v>
      </c>
      <c r="AA431" s="75">
        <v>52.805710157041744</v>
      </c>
      <c r="AB431" s="76">
        <v>26.402855078520876</v>
      </c>
      <c r="AC431" s="84">
        <v>0.211222840628167</v>
      </c>
      <c r="AD431" s="85">
        <v>152325.14996710225</v>
      </c>
      <c r="AE431" s="86">
        <v>12.4536198037006</v>
      </c>
      <c r="AF431" s="87"/>
      <c r="AG431" s="88" t="s">
        <v>519</v>
      </c>
      <c r="AH431" s="60" t="s">
        <v>512</v>
      </c>
      <c r="AI431" s="61">
        <v>428</v>
      </c>
      <c r="AJ431" s="62">
        <v>428</v>
      </c>
      <c r="AL431" s="64" t="s">
        <v>519</v>
      </c>
      <c r="AM431" s="65" t="s">
        <v>511</v>
      </c>
      <c r="AN431" s="66">
        <v>47.4249876057992</v>
      </c>
      <c r="AO431" s="67">
        <v>152325.14996710225</v>
      </c>
      <c r="AP431" s="68">
        <v>12.4536198037006</v>
      </c>
      <c r="AQ431" s="14">
        <v>64</v>
      </c>
      <c r="AR431" s="96">
        <v>430</v>
      </c>
    </row>
    <row r="432" spans="1:44" s="117" customFormat="1" ht="9">
      <c r="A432" s="97" t="s">
        <v>512</v>
      </c>
      <c r="B432" s="98"/>
      <c r="C432" s="99">
        <f>SUM(C424:C431)</f>
        <v>4081</v>
      </c>
      <c r="D432" s="124">
        <f>SUM(D424:D431)</f>
        <v>5497.027668873462</v>
      </c>
      <c r="E432" s="101"/>
      <c r="F432" s="124"/>
      <c r="G432" s="101"/>
      <c r="H432" s="99"/>
      <c r="I432" s="99"/>
      <c r="J432" s="99"/>
      <c r="K432" s="99"/>
      <c r="L432" s="124"/>
      <c r="M432" s="103">
        <f aca="true" t="shared" si="47" ref="M432:Z432">SUM(M424:M431)</f>
        <v>258.044465</v>
      </c>
      <c r="N432" s="107">
        <f t="shared" si="47"/>
        <v>725.4470325675676</v>
      </c>
      <c r="O432" s="125">
        <f t="shared" si="47"/>
        <v>1062.797216814683</v>
      </c>
      <c r="P432" s="103">
        <f t="shared" si="47"/>
        <v>368.57973137796716</v>
      </c>
      <c r="Q432" s="107">
        <f t="shared" si="47"/>
        <v>569.8657490565084</v>
      </c>
      <c r="R432" s="107">
        <f t="shared" si="47"/>
        <v>538.5447439997827</v>
      </c>
      <c r="S432" s="126">
        <f t="shared" si="47"/>
        <v>1476.9902244342582</v>
      </c>
      <c r="T432" s="103">
        <f t="shared" si="47"/>
        <v>3470.370595465683</v>
      </c>
      <c r="U432" s="107">
        <f t="shared" si="47"/>
        <v>15.90066592875</v>
      </c>
      <c r="V432" s="107">
        <f t="shared" si="47"/>
        <v>2191.4924258843357</v>
      </c>
      <c r="W432" s="107">
        <f t="shared" si="47"/>
        <v>18.100589375250003</v>
      </c>
      <c r="X432" s="107">
        <f t="shared" si="47"/>
        <v>1222.7213574556517</v>
      </c>
      <c r="Y432" s="107">
        <f t="shared" si="47"/>
        <v>15.892921799999996</v>
      </c>
      <c r="Z432" s="125">
        <f t="shared" si="47"/>
        <v>6884.584378805671</v>
      </c>
      <c r="AA432" s="108">
        <f>Z432*1000000/((C432+D432)/4)/1000/25</f>
        <v>115.00629761058794</v>
      </c>
      <c r="AB432" s="127">
        <f>Z432*1000000/((C432+D432)/2)/1000/25</f>
        <v>57.50314880529397</v>
      </c>
      <c r="AC432" s="113">
        <f>AA432/250</f>
        <v>0.46002519044235174</v>
      </c>
      <c r="AD432" s="111">
        <v>205187626.78690264</v>
      </c>
      <c r="AE432" s="112">
        <v>1.3421051720541897</v>
      </c>
      <c r="AF432" s="113"/>
      <c r="AG432" s="114" t="s">
        <v>512</v>
      </c>
      <c r="AH432" s="114" t="s">
        <v>512</v>
      </c>
      <c r="AI432" s="135">
        <v>429</v>
      </c>
      <c r="AJ432" s="116">
        <v>429</v>
      </c>
      <c r="AL432" s="118"/>
      <c r="AM432" s="119"/>
      <c r="AN432" s="120">
        <v>6884.584378805671</v>
      </c>
      <c r="AO432" s="121">
        <v>205187626.78690264</v>
      </c>
      <c r="AP432" s="122">
        <v>1.3421051720541897</v>
      </c>
      <c r="AQ432" s="123"/>
      <c r="AR432" s="123">
        <v>431</v>
      </c>
    </row>
    <row r="433" spans="1:44" ht="9">
      <c r="A433" s="69" t="s">
        <v>432</v>
      </c>
      <c r="B433" s="70" t="s">
        <v>520</v>
      </c>
      <c r="C433" s="71">
        <v>183</v>
      </c>
      <c r="D433" s="72">
        <v>175.1131252989234</v>
      </c>
      <c r="E433" s="73">
        <v>6199.516324062878</v>
      </c>
      <c r="F433" s="74">
        <v>8331.890128955216</v>
      </c>
      <c r="G433" s="75"/>
      <c r="H433" s="76"/>
      <c r="I433" s="76">
        <v>1.0307437838764195</v>
      </c>
      <c r="J433" s="76"/>
      <c r="K433" s="76">
        <v>1.0457392884219476</v>
      </c>
      <c r="L433" s="77">
        <v>1.096349116263105</v>
      </c>
      <c r="M433" s="78">
        <v>7.58649</v>
      </c>
      <c r="N433" s="79">
        <v>15.430740000000002</v>
      </c>
      <c r="O433" s="80">
        <v>34.31441251533298</v>
      </c>
      <c r="P433" s="78">
        <v>0</v>
      </c>
      <c r="Q433" s="79">
        <v>1.4788531245084</v>
      </c>
      <c r="R433" s="79">
        <v>85.5734780405423</v>
      </c>
      <c r="S433" s="81">
        <v>87.0523311650507</v>
      </c>
      <c r="T433" s="78">
        <v>0</v>
      </c>
      <c r="U433" s="82" t="s">
        <v>49</v>
      </c>
      <c r="V433" s="82">
        <v>3.8853165016514124</v>
      </c>
      <c r="W433" s="83">
        <v>2.62724975</v>
      </c>
      <c r="X433" s="82">
        <v>145.37248121570735</v>
      </c>
      <c r="Y433" s="82">
        <v>1.6988029999999996</v>
      </c>
      <c r="Z433" s="80">
        <v>149.25779771735876</v>
      </c>
      <c r="AA433" s="75">
        <v>66.68632325286404</v>
      </c>
      <c r="AB433" s="76">
        <v>33.343161626432014</v>
      </c>
      <c r="AC433" s="84">
        <v>0.2667452930114561</v>
      </c>
      <c r="AD433" s="85">
        <v>597140.6450697565</v>
      </c>
      <c r="AE433" s="86">
        <v>9.998167028132734</v>
      </c>
      <c r="AF433" s="87"/>
      <c r="AG433" s="88" t="s">
        <v>432</v>
      </c>
      <c r="AH433" s="60" t="s">
        <v>521</v>
      </c>
      <c r="AI433" s="6">
        <v>446</v>
      </c>
      <c r="AJ433" s="62">
        <v>430</v>
      </c>
      <c r="AL433" s="64" t="s">
        <v>432</v>
      </c>
      <c r="AM433" s="65" t="s">
        <v>520</v>
      </c>
      <c r="AN433" s="66">
        <v>149.25779771735876</v>
      </c>
      <c r="AO433" s="67">
        <v>597140.6450697565</v>
      </c>
      <c r="AP433" s="68">
        <v>9.998167028132734</v>
      </c>
      <c r="AQ433" s="14">
        <v>183</v>
      </c>
      <c r="AR433" s="14">
        <v>448</v>
      </c>
    </row>
    <row r="434" spans="1:44" ht="9">
      <c r="A434" s="69" t="s">
        <v>522</v>
      </c>
      <c r="B434" s="70" t="s">
        <v>520</v>
      </c>
      <c r="C434" s="71">
        <v>103</v>
      </c>
      <c r="D434" s="72">
        <v>98.1264591195626</v>
      </c>
      <c r="E434" s="73">
        <v>2941.496598639456</v>
      </c>
      <c r="F434" s="74">
        <v>510.03746676337323</v>
      </c>
      <c r="G434" s="75"/>
      <c r="H434" s="76"/>
      <c r="I434" s="76">
        <v>1.0309197495669866</v>
      </c>
      <c r="J434" s="76"/>
      <c r="K434" s="76">
        <v>1.0406929205166562</v>
      </c>
      <c r="L434" s="77">
        <v>1.0736773724717907</v>
      </c>
      <c r="M434" s="78">
        <v>7.984489999999999</v>
      </c>
      <c r="N434" s="79">
        <v>16.465</v>
      </c>
      <c r="O434" s="80">
        <v>9.567211857497217</v>
      </c>
      <c r="P434" s="78">
        <v>0</v>
      </c>
      <c r="Q434" s="79">
        <v>0.5130301000600832</v>
      </c>
      <c r="R434" s="79">
        <v>16.00357690622488</v>
      </c>
      <c r="S434" s="81">
        <v>16.51660700628496</v>
      </c>
      <c r="T434" s="78">
        <v>0</v>
      </c>
      <c r="U434" s="82" t="s">
        <v>49</v>
      </c>
      <c r="V434" s="82">
        <v>1.3478582021253285</v>
      </c>
      <c r="W434" s="83">
        <v>2.62724975</v>
      </c>
      <c r="X434" s="82">
        <v>27.18692445902554</v>
      </c>
      <c r="Y434" s="82">
        <v>1.6988029999999998</v>
      </c>
      <c r="Z434" s="80">
        <v>28.53478266115087</v>
      </c>
      <c r="AA434" s="75">
        <v>22.699973169965034</v>
      </c>
      <c r="AB434" s="76">
        <v>11.349986584982517</v>
      </c>
      <c r="AC434" s="84">
        <v>0.09079989267986013</v>
      </c>
      <c r="AD434" s="85">
        <v>179893.7724449817</v>
      </c>
      <c r="AE434" s="86">
        <v>6.344807221134435</v>
      </c>
      <c r="AF434" s="87"/>
      <c r="AG434" s="88" t="s">
        <v>522</v>
      </c>
      <c r="AH434" s="60" t="s">
        <v>521</v>
      </c>
      <c r="AI434" s="6">
        <v>447</v>
      </c>
      <c r="AJ434" s="62">
        <v>431</v>
      </c>
      <c r="AL434" s="64" t="s">
        <v>522</v>
      </c>
      <c r="AM434" s="65" t="s">
        <v>520</v>
      </c>
      <c r="AN434" s="66">
        <v>28.53478266115087</v>
      </c>
      <c r="AO434" s="67">
        <v>179893.7724449817</v>
      </c>
      <c r="AP434" s="68">
        <v>6.344807221134435</v>
      </c>
      <c r="AQ434" s="14">
        <v>103</v>
      </c>
      <c r="AR434" s="14">
        <v>449</v>
      </c>
    </row>
    <row r="435" spans="1:44" ht="9">
      <c r="A435" s="69" t="s">
        <v>523</v>
      </c>
      <c r="B435" s="70" t="s">
        <v>520</v>
      </c>
      <c r="C435" s="71">
        <v>95</v>
      </c>
      <c r="D435" s="72">
        <v>80.71069201247302</v>
      </c>
      <c r="E435" s="73">
        <v>4300</v>
      </c>
      <c r="F435" s="74">
        <v>4553.834033613446</v>
      </c>
      <c r="G435" s="75"/>
      <c r="H435" s="76"/>
      <c r="I435" s="76">
        <v>1.0244652246634343</v>
      </c>
      <c r="J435" s="76"/>
      <c r="K435" s="76">
        <v>1.0399830391082527</v>
      </c>
      <c r="L435" s="77">
        <v>1.0923556628595152</v>
      </c>
      <c r="M435" s="78">
        <v>1.5217</v>
      </c>
      <c r="N435" s="79">
        <v>3.9668</v>
      </c>
      <c r="O435" s="80">
        <v>11.781553916021686</v>
      </c>
      <c r="P435" s="78">
        <v>0</v>
      </c>
      <c r="Q435" s="79">
        <v>6.856336900054467</v>
      </c>
      <c r="R435" s="79">
        <v>15.741210989945277</v>
      </c>
      <c r="S435" s="81">
        <v>22.597547889999746</v>
      </c>
      <c r="T435" s="78">
        <v>0</v>
      </c>
      <c r="U435" s="82" t="s">
        <v>49</v>
      </c>
      <c r="V435" s="82">
        <v>18.013309406583875</v>
      </c>
      <c r="W435" s="83">
        <v>2.6272497500000003</v>
      </c>
      <c r="X435" s="82">
        <v>26.74121645335201</v>
      </c>
      <c r="Y435" s="82">
        <v>1.6988030000000003</v>
      </c>
      <c r="Z435" s="80">
        <v>44.75452585993588</v>
      </c>
      <c r="AA435" s="75">
        <v>40.75292206510363</v>
      </c>
      <c r="AB435" s="76">
        <v>20.376461032551816</v>
      </c>
      <c r="AC435" s="84">
        <v>0.16301168826041454</v>
      </c>
      <c r="AD435" s="85">
        <v>258430.54235710873</v>
      </c>
      <c r="AE435" s="86">
        <v>6.927126407232849</v>
      </c>
      <c r="AF435" s="87"/>
      <c r="AG435" s="88" t="s">
        <v>523</v>
      </c>
      <c r="AH435" s="60" t="s">
        <v>521</v>
      </c>
      <c r="AI435" s="61">
        <v>448</v>
      </c>
      <c r="AJ435" s="62">
        <v>432</v>
      </c>
      <c r="AL435" s="64" t="s">
        <v>523</v>
      </c>
      <c r="AM435" s="65" t="s">
        <v>520</v>
      </c>
      <c r="AN435" s="66">
        <v>44.75452585993588</v>
      </c>
      <c r="AO435" s="67">
        <v>258430.54235710873</v>
      </c>
      <c r="AP435" s="68">
        <v>6.927126407232849</v>
      </c>
      <c r="AQ435" s="14">
        <v>95</v>
      </c>
      <c r="AR435" s="96">
        <v>450</v>
      </c>
    </row>
    <row r="436" spans="1:44" ht="9">
      <c r="A436" s="69" t="s">
        <v>524</v>
      </c>
      <c r="B436" s="70" t="s">
        <v>520</v>
      </c>
      <c r="C436" s="71">
        <v>72</v>
      </c>
      <c r="D436" s="72">
        <v>70.31185307212277</v>
      </c>
      <c r="E436" s="73">
        <v>3986.206896551724</v>
      </c>
      <c r="F436" s="74">
        <v>4384.96767241379</v>
      </c>
      <c r="G436" s="75"/>
      <c r="H436" s="76"/>
      <c r="I436" s="76">
        <v>1.0245660673733326</v>
      </c>
      <c r="J436" s="76"/>
      <c r="K436" s="76">
        <v>1.037549128524961</v>
      </c>
      <c r="L436" s="77">
        <v>1.081366959911707</v>
      </c>
      <c r="M436" s="78">
        <v>4.52504</v>
      </c>
      <c r="N436" s="79">
        <v>14.7194</v>
      </c>
      <c r="O436" s="80">
        <v>14.583203529901468</v>
      </c>
      <c r="P436" s="78">
        <v>0</v>
      </c>
      <c r="Q436" s="79">
        <v>9.998015437880007</v>
      </c>
      <c r="R436" s="79">
        <v>5.9620714074646</v>
      </c>
      <c r="S436" s="81">
        <v>15.960086845344605</v>
      </c>
      <c r="T436" s="78">
        <v>0</v>
      </c>
      <c r="U436" s="82" t="s">
        <v>49</v>
      </c>
      <c r="V436" s="82">
        <v>26.267283559666385</v>
      </c>
      <c r="W436" s="83">
        <v>2.62724975</v>
      </c>
      <c r="X436" s="82">
        <v>10.128384793215082</v>
      </c>
      <c r="Y436" s="82">
        <v>1.6988029999999996</v>
      </c>
      <c r="Z436" s="80">
        <v>36.395668352881465</v>
      </c>
      <c r="AA436" s="75">
        <v>40.91933883757256</v>
      </c>
      <c r="AB436" s="76">
        <v>20.45966941878628</v>
      </c>
      <c r="AC436" s="84">
        <v>0.16367735535029024</v>
      </c>
      <c r="AD436" s="85">
        <v>179502.18961140994</v>
      </c>
      <c r="AE436" s="86">
        <v>8.11035640995167</v>
      </c>
      <c r="AF436" s="87"/>
      <c r="AG436" s="88" t="s">
        <v>524</v>
      </c>
      <c r="AH436" s="60" t="s">
        <v>521</v>
      </c>
      <c r="AI436" s="61">
        <v>449</v>
      </c>
      <c r="AJ436" s="62">
        <v>433</v>
      </c>
      <c r="AL436" s="64" t="s">
        <v>524</v>
      </c>
      <c r="AM436" s="65" t="s">
        <v>520</v>
      </c>
      <c r="AN436" s="66">
        <v>36.395668352881465</v>
      </c>
      <c r="AO436" s="67">
        <v>179502.18961140994</v>
      </c>
      <c r="AP436" s="68">
        <v>8.11035640995167</v>
      </c>
      <c r="AQ436" s="14">
        <v>72</v>
      </c>
      <c r="AR436" s="14">
        <v>451</v>
      </c>
    </row>
    <row r="437" spans="1:44" ht="9">
      <c r="A437" s="69" t="s">
        <v>525</v>
      </c>
      <c r="B437" s="70" t="s">
        <v>520</v>
      </c>
      <c r="C437" s="71">
        <v>56</v>
      </c>
      <c r="D437" s="72">
        <v>62.55410477348417</v>
      </c>
      <c r="E437" s="73">
        <v>3200</v>
      </c>
      <c r="F437" s="74">
        <v>3875</v>
      </c>
      <c r="G437" s="75"/>
      <c r="H437" s="76"/>
      <c r="I437" s="76">
        <v>1.0239339042793856</v>
      </c>
      <c r="J437" s="76"/>
      <c r="K437" s="76">
        <v>1.0353425878446547</v>
      </c>
      <c r="L437" s="77">
        <v>1.075262015009792</v>
      </c>
      <c r="M437" s="78">
        <v>1.302</v>
      </c>
      <c r="N437" s="79">
        <v>2.604</v>
      </c>
      <c r="O437" s="80">
        <v>6.828209022112136</v>
      </c>
      <c r="P437" s="78">
        <v>0</v>
      </c>
      <c r="Q437" s="79">
        <v>0</v>
      </c>
      <c r="R437" s="79">
        <v>12.154212059359605</v>
      </c>
      <c r="S437" s="81">
        <v>12.154212059359605</v>
      </c>
      <c r="T437" s="78">
        <v>0</v>
      </c>
      <c r="U437" s="82" t="s">
        <v>49</v>
      </c>
      <c r="V437" s="82">
        <v>0</v>
      </c>
      <c r="W437" s="83" t="s">
        <v>49</v>
      </c>
      <c r="X437" s="82">
        <v>20.64761190907627</v>
      </c>
      <c r="Y437" s="82">
        <v>1.6988029999999998</v>
      </c>
      <c r="Z437" s="80">
        <v>20.64761190907627</v>
      </c>
      <c r="AA437" s="75">
        <v>27.86590908652444</v>
      </c>
      <c r="AB437" s="76">
        <v>13.93295454326222</v>
      </c>
      <c r="AC437" s="84">
        <v>0.11146363634609775</v>
      </c>
      <c r="AD437" s="85">
        <v>132905.27374172903</v>
      </c>
      <c r="AE437" s="86">
        <v>6.214234041366989</v>
      </c>
      <c r="AF437" s="87"/>
      <c r="AG437" s="88" t="s">
        <v>525</v>
      </c>
      <c r="AH437" s="60" t="s">
        <v>521</v>
      </c>
      <c r="AI437" s="6">
        <v>450</v>
      </c>
      <c r="AJ437" s="62">
        <v>434</v>
      </c>
      <c r="AL437" s="64" t="s">
        <v>525</v>
      </c>
      <c r="AM437" s="65" t="s">
        <v>520</v>
      </c>
      <c r="AN437" s="66">
        <v>20.64761190907627</v>
      </c>
      <c r="AO437" s="67">
        <v>132905.27374172903</v>
      </c>
      <c r="AP437" s="68">
        <v>6.214234041366989</v>
      </c>
      <c r="AQ437" s="14">
        <v>56</v>
      </c>
      <c r="AR437" s="14">
        <v>452</v>
      </c>
    </row>
    <row r="438" spans="1:44" s="117" customFormat="1" ht="9">
      <c r="A438" s="97" t="s">
        <v>521</v>
      </c>
      <c r="B438" s="98"/>
      <c r="C438" s="99">
        <f>SUM(C433:C437)</f>
        <v>509</v>
      </c>
      <c r="D438" s="100">
        <f>SUM(D433:D437)</f>
        <v>486.816234276566</v>
      </c>
      <c r="E438" s="101"/>
      <c r="F438" s="100"/>
      <c r="G438" s="101"/>
      <c r="H438" s="102"/>
      <c r="I438" s="102"/>
      <c r="J438" s="102"/>
      <c r="K438" s="102"/>
      <c r="L438" s="100"/>
      <c r="M438" s="103">
        <f aca="true" t="shared" si="48" ref="M438:Z438">SUM(M433:M437)</f>
        <v>22.919719999999998</v>
      </c>
      <c r="N438" s="104">
        <f t="shared" si="48"/>
        <v>53.18594</v>
      </c>
      <c r="O438" s="105">
        <f t="shared" si="48"/>
        <v>77.07459084086548</v>
      </c>
      <c r="P438" s="103">
        <f t="shared" si="48"/>
        <v>0</v>
      </c>
      <c r="Q438" s="104">
        <f t="shared" si="48"/>
        <v>18.846235562502955</v>
      </c>
      <c r="R438" s="104">
        <f t="shared" si="48"/>
        <v>135.43454940353666</v>
      </c>
      <c r="S438" s="106">
        <f t="shared" si="48"/>
        <v>154.2807849660396</v>
      </c>
      <c r="T438" s="103">
        <f t="shared" si="48"/>
        <v>0</v>
      </c>
      <c r="U438" s="104">
        <f t="shared" si="48"/>
        <v>0</v>
      </c>
      <c r="V438" s="104">
        <f t="shared" si="48"/>
        <v>49.513767670027</v>
      </c>
      <c r="W438" s="107">
        <f t="shared" si="48"/>
        <v>10.508999</v>
      </c>
      <c r="X438" s="104">
        <f t="shared" si="48"/>
        <v>230.07661883037625</v>
      </c>
      <c r="Y438" s="104">
        <f t="shared" si="48"/>
        <v>8.494015</v>
      </c>
      <c r="Z438" s="105">
        <f t="shared" si="48"/>
        <v>279.5903865004032</v>
      </c>
      <c r="AA438" s="108">
        <f>Z438*1000000/((C438+D438)/4)/1000/25</f>
        <v>44.922406665284896</v>
      </c>
      <c r="AB438" s="109">
        <f>Z438*1000000/((C438+D438)/2)/1000/25</f>
        <v>22.461203332642448</v>
      </c>
      <c r="AC438" s="110">
        <f>AA438/250</f>
        <v>0.17968962666113958</v>
      </c>
      <c r="AD438" s="111">
        <v>1347872.423224986</v>
      </c>
      <c r="AE438" s="112">
        <v>8.297235901048898</v>
      </c>
      <c r="AF438" s="113"/>
      <c r="AG438" s="114" t="s">
        <v>521</v>
      </c>
      <c r="AH438" s="114" t="s">
        <v>521</v>
      </c>
      <c r="AI438" s="115">
        <v>451</v>
      </c>
      <c r="AJ438" s="116">
        <v>435</v>
      </c>
      <c r="AL438" s="118"/>
      <c r="AM438" s="119"/>
      <c r="AN438" s="120">
        <v>279.5903865004032</v>
      </c>
      <c r="AO438" s="121">
        <v>1347872.423224986</v>
      </c>
      <c r="AP438" s="122">
        <v>8.297235901048898</v>
      </c>
      <c r="AQ438" s="123"/>
      <c r="AR438" s="123">
        <v>453</v>
      </c>
    </row>
    <row r="439" spans="1:44" ht="9">
      <c r="A439" s="69" t="s">
        <v>526</v>
      </c>
      <c r="B439" s="70" t="s">
        <v>527</v>
      </c>
      <c r="C439" s="71">
        <v>1356</v>
      </c>
      <c r="D439" s="72">
        <v>1460.02841784482</v>
      </c>
      <c r="E439" s="73">
        <v>5699.017615176152</v>
      </c>
      <c r="F439" s="74">
        <v>4100.438934980906</v>
      </c>
      <c r="G439" s="75">
        <v>1.05</v>
      </c>
      <c r="H439" s="76">
        <v>1.17</v>
      </c>
      <c r="I439" s="76">
        <v>1.19</v>
      </c>
      <c r="J439" s="76">
        <v>1.23</v>
      </c>
      <c r="K439" s="76">
        <v>1.21</v>
      </c>
      <c r="L439" s="77">
        <v>1.3486622073578598</v>
      </c>
      <c r="M439" s="78">
        <v>174.9272</v>
      </c>
      <c r="N439" s="79">
        <v>525.0957991111111</v>
      </c>
      <c r="O439" s="80">
        <v>399.2306745597185</v>
      </c>
      <c r="P439" s="78">
        <v>161.42086044431568</v>
      </c>
      <c r="Q439" s="79">
        <v>112.75524725998314</v>
      </c>
      <c r="R439" s="79">
        <v>290.64435956242846</v>
      </c>
      <c r="S439" s="81">
        <v>564.8204672667273</v>
      </c>
      <c r="T439" s="78">
        <v>633.2732768896154</v>
      </c>
      <c r="U439" s="82">
        <v>3.9231192000000004</v>
      </c>
      <c r="V439" s="82">
        <v>244.35290482004095</v>
      </c>
      <c r="W439" s="83">
        <v>2.167108944</v>
      </c>
      <c r="X439" s="82">
        <v>407.2717658102852</v>
      </c>
      <c r="Y439" s="82">
        <v>1.401271872</v>
      </c>
      <c r="Z439" s="80">
        <v>1284.8979475199417</v>
      </c>
      <c r="AA439" s="75">
        <v>73.00482846708245</v>
      </c>
      <c r="AB439" s="76">
        <v>36.502414233541224</v>
      </c>
      <c r="AC439" s="84">
        <v>0.2920193138683298</v>
      </c>
      <c r="AD439" s="85">
        <v>19007177.91510896</v>
      </c>
      <c r="AE439" s="86">
        <v>2.7040267697995626</v>
      </c>
      <c r="AF439" s="87"/>
      <c r="AG439" s="88" t="s">
        <v>526</v>
      </c>
      <c r="AH439" s="60" t="s">
        <v>528</v>
      </c>
      <c r="AI439" s="6">
        <v>430</v>
      </c>
      <c r="AJ439" s="62">
        <v>436</v>
      </c>
      <c r="AL439" s="64" t="s">
        <v>526</v>
      </c>
      <c r="AM439" s="65" t="s">
        <v>527</v>
      </c>
      <c r="AN439" s="66">
        <v>1284.8979475199417</v>
      </c>
      <c r="AO439" s="67">
        <v>19007177.91510896</v>
      </c>
      <c r="AP439" s="68">
        <v>2.7040267697995626</v>
      </c>
      <c r="AQ439" s="14">
        <v>1356</v>
      </c>
      <c r="AR439" s="14">
        <v>432</v>
      </c>
    </row>
    <row r="440" spans="1:44" ht="9">
      <c r="A440" s="69" t="s">
        <v>529</v>
      </c>
      <c r="B440" s="70" t="s">
        <v>527</v>
      </c>
      <c r="C440" s="71">
        <v>345</v>
      </c>
      <c r="D440" s="72">
        <v>455.2055938249292</v>
      </c>
      <c r="E440" s="73">
        <v>5265.0290885585</v>
      </c>
      <c r="F440" s="74">
        <v>4205.554894022396</v>
      </c>
      <c r="G440" s="75"/>
      <c r="H440" s="76"/>
      <c r="I440" s="76">
        <v>1.0333409683701973</v>
      </c>
      <c r="J440" s="76"/>
      <c r="K440" s="76">
        <v>1.0513063199815353</v>
      </c>
      <c r="L440" s="77">
        <v>1.111939381669801</v>
      </c>
      <c r="M440" s="78">
        <v>26.28069</v>
      </c>
      <c r="N440" s="79">
        <v>82.8642788</v>
      </c>
      <c r="O440" s="80">
        <v>86.37709081452911</v>
      </c>
      <c r="P440" s="78">
        <v>103.25695134937051</v>
      </c>
      <c r="Q440" s="79">
        <v>56.42177640970319</v>
      </c>
      <c r="R440" s="79">
        <v>187.13931831156737</v>
      </c>
      <c r="S440" s="81">
        <v>346.81804607064106</v>
      </c>
      <c r="T440" s="78">
        <v>350.7266912313258</v>
      </c>
      <c r="U440" s="82">
        <v>3.396639999999999</v>
      </c>
      <c r="V440" s="82">
        <v>105.86332146652467</v>
      </c>
      <c r="W440" s="83">
        <v>1.8762847999999999</v>
      </c>
      <c r="X440" s="82">
        <v>227.0416128963237</v>
      </c>
      <c r="Y440" s="82">
        <v>1.2132224</v>
      </c>
      <c r="Z440" s="80">
        <v>683.6316255941741</v>
      </c>
      <c r="AA440" s="75">
        <v>136.69119653642224</v>
      </c>
      <c r="AB440" s="76">
        <v>68.34559826821112</v>
      </c>
      <c r="AC440" s="84">
        <v>0.5467647861456889</v>
      </c>
      <c r="AD440" s="85">
        <v>2028093.3664514269</v>
      </c>
      <c r="AE440" s="86">
        <v>13.483237742458188</v>
      </c>
      <c r="AF440" s="87"/>
      <c r="AG440" s="88" t="s">
        <v>529</v>
      </c>
      <c r="AH440" s="60" t="s">
        <v>528</v>
      </c>
      <c r="AI440" s="6">
        <v>431</v>
      </c>
      <c r="AJ440" s="62">
        <v>437</v>
      </c>
      <c r="AL440" s="64" t="s">
        <v>529</v>
      </c>
      <c r="AM440" s="65" t="s">
        <v>527</v>
      </c>
      <c r="AN440" s="66">
        <v>683.6316255941741</v>
      </c>
      <c r="AO440" s="67">
        <v>2028093.3664514269</v>
      </c>
      <c r="AP440" s="68">
        <v>13.483237742458188</v>
      </c>
      <c r="AQ440" s="14">
        <v>345</v>
      </c>
      <c r="AR440" s="14">
        <v>433</v>
      </c>
    </row>
    <row r="441" spans="1:44" ht="9">
      <c r="A441" s="69" t="s">
        <v>530</v>
      </c>
      <c r="B441" s="70" t="s">
        <v>527</v>
      </c>
      <c r="C441" s="71">
        <v>199</v>
      </c>
      <c r="D441" s="72">
        <v>272.0271863388185</v>
      </c>
      <c r="E441" s="73">
        <v>4290.155440414508</v>
      </c>
      <c r="F441" s="74">
        <v>5463.997679307926</v>
      </c>
      <c r="G441" s="75"/>
      <c r="H441" s="76"/>
      <c r="I441" s="76">
        <v>1.0307793922895385</v>
      </c>
      <c r="J441" s="76"/>
      <c r="K441" s="76">
        <v>1.046475216361081</v>
      </c>
      <c r="L441" s="77">
        <v>1.0994486226025373</v>
      </c>
      <c r="M441" s="78">
        <v>26.267559999999996</v>
      </c>
      <c r="N441" s="79">
        <v>54.201339999999995</v>
      </c>
      <c r="O441" s="80">
        <v>67.43495099978827</v>
      </c>
      <c r="P441" s="78">
        <v>0</v>
      </c>
      <c r="Q441" s="79">
        <v>5.348439305403841</v>
      </c>
      <c r="R441" s="79">
        <v>163.2852949686461</v>
      </c>
      <c r="S441" s="81">
        <v>168.63373427404994</v>
      </c>
      <c r="T441" s="78">
        <v>0</v>
      </c>
      <c r="U441" s="82" t="s">
        <v>49</v>
      </c>
      <c r="V441" s="82">
        <v>10.035195372451785</v>
      </c>
      <c r="W441" s="83">
        <v>1.8762848</v>
      </c>
      <c r="X441" s="82">
        <v>198.10137744656868</v>
      </c>
      <c r="Y441" s="82">
        <v>1.2132223999999996</v>
      </c>
      <c r="Z441" s="80">
        <v>208.13657281902047</v>
      </c>
      <c r="AA441" s="75">
        <v>70.70048739625963</v>
      </c>
      <c r="AB441" s="76">
        <v>35.350243698129816</v>
      </c>
      <c r="AC441" s="84">
        <v>0.2828019495850385</v>
      </c>
      <c r="AD441" s="85">
        <v>847727.3889217464</v>
      </c>
      <c r="AE441" s="86">
        <v>9.82092005231807</v>
      </c>
      <c r="AF441" s="87"/>
      <c r="AG441" s="88" t="s">
        <v>530</v>
      </c>
      <c r="AH441" s="60" t="s">
        <v>528</v>
      </c>
      <c r="AI441" s="61">
        <v>432</v>
      </c>
      <c r="AJ441" s="62">
        <v>438</v>
      </c>
      <c r="AL441" s="64" t="s">
        <v>530</v>
      </c>
      <c r="AM441" s="65" t="s">
        <v>527</v>
      </c>
      <c r="AN441" s="66">
        <v>208.13657281902047</v>
      </c>
      <c r="AO441" s="67">
        <v>847727.3889217464</v>
      </c>
      <c r="AP441" s="68">
        <v>9.82092005231807</v>
      </c>
      <c r="AQ441" s="14">
        <v>199</v>
      </c>
      <c r="AR441" s="14">
        <v>434</v>
      </c>
    </row>
    <row r="442" spans="1:44" ht="9">
      <c r="A442" s="69" t="s">
        <v>531</v>
      </c>
      <c r="B442" s="70" t="s">
        <v>527</v>
      </c>
      <c r="C442" s="71">
        <v>198</v>
      </c>
      <c r="D442" s="72">
        <v>260.23916362315765</v>
      </c>
      <c r="E442" s="73">
        <v>4684.118673647469</v>
      </c>
      <c r="F442" s="74">
        <v>5857.201889515374</v>
      </c>
      <c r="G442" s="75"/>
      <c r="H442" s="76"/>
      <c r="I442" s="76">
        <v>1.0309197495669866</v>
      </c>
      <c r="J442" s="76"/>
      <c r="K442" s="76">
        <v>1.0464309845294981</v>
      </c>
      <c r="L442" s="77">
        <v>1.0987814025279743</v>
      </c>
      <c r="M442" s="78">
        <v>12.552710000000001</v>
      </c>
      <c r="N442" s="79">
        <v>26.02606</v>
      </c>
      <c r="O442" s="80">
        <v>46.875574685835645</v>
      </c>
      <c r="P442" s="78">
        <v>0</v>
      </c>
      <c r="Q442" s="79">
        <v>4.278068406175223</v>
      </c>
      <c r="R442" s="79">
        <v>112.38284587710551</v>
      </c>
      <c r="S442" s="81">
        <v>116.66091428328073</v>
      </c>
      <c r="T442" s="78">
        <v>0</v>
      </c>
      <c r="U442" s="82" t="s">
        <v>49</v>
      </c>
      <c r="V442" s="82">
        <v>8.026874723866795</v>
      </c>
      <c r="W442" s="83">
        <v>1.8762847999999994</v>
      </c>
      <c r="X442" s="82">
        <v>136.34538599385203</v>
      </c>
      <c r="Y442" s="82">
        <v>1.2132223999999998</v>
      </c>
      <c r="Z442" s="80">
        <v>144.37226071771883</v>
      </c>
      <c r="AA442" s="75">
        <v>50.40940091674795</v>
      </c>
      <c r="AB442" s="76">
        <v>25.204700458373974</v>
      </c>
      <c r="AC442" s="84">
        <v>0.2016376036669918</v>
      </c>
      <c r="AD442" s="85">
        <v>816554.4570382404</v>
      </c>
      <c r="AE442" s="86">
        <v>7.072266128648793</v>
      </c>
      <c r="AF442" s="87"/>
      <c r="AG442" s="88" t="s">
        <v>531</v>
      </c>
      <c r="AH442" s="60" t="s">
        <v>528</v>
      </c>
      <c r="AI442" s="61">
        <v>433</v>
      </c>
      <c r="AJ442" s="62">
        <v>439</v>
      </c>
      <c r="AL442" s="64" t="s">
        <v>531</v>
      </c>
      <c r="AM442" s="65" t="s">
        <v>527</v>
      </c>
      <c r="AN442" s="66">
        <v>144.37226071771883</v>
      </c>
      <c r="AO442" s="67">
        <v>816554.4570382404</v>
      </c>
      <c r="AP442" s="68">
        <v>7.072266128648793</v>
      </c>
      <c r="AQ442" s="14">
        <v>198</v>
      </c>
      <c r="AR442" s="96">
        <v>435</v>
      </c>
    </row>
    <row r="443" spans="1:44" ht="9">
      <c r="A443" s="69" t="s">
        <v>532</v>
      </c>
      <c r="B443" s="70" t="s">
        <v>527</v>
      </c>
      <c r="C443" s="71">
        <v>134</v>
      </c>
      <c r="D443" s="72">
        <v>154.26200249272952</v>
      </c>
      <c r="E443" s="73">
        <v>3302.8169014084506</v>
      </c>
      <c r="F443" s="74">
        <v>2568.1641075963926</v>
      </c>
      <c r="G443" s="75"/>
      <c r="H443" s="76"/>
      <c r="I443" s="76">
        <v>1.0290176914417088</v>
      </c>
      <c r="J443" s="76"/>
      <c r="K443" s="76">
        <v>1.043003033443569</v>
      </c>
      <c r="L443" s="77">
        <v>1.090203562699847</v>
      </c>
      <c r="M443" s="78">
        <v>31.701589999999996</v>
      </c>
      <c r="N443" s="79">
        <v>75.56917999999999</v>
      </c>
      <c r="O443" s="80">
        <v>49.104842925412704</v>
      </c>
      <c r="P443" s="78">
        <v>0</v>
      </c>
      <c r="Q443" s="79">
        <v>20.39610009131862</v>
      </c>
      <c r="R443" s="79">
        <v>85.89829456492755</v>
      </c>
      <c r="S443" s="81">
        <v>106.29439465624617</v>
      </c>
      <c r="T443" s="78">
        <v>0</v>
      </c>
      <c r="U443" s="82" t="s">
        <v>49</v>
      </c>
      <c r="V443" s="82">
        <v>38.26889258061973</v>
      </c>
      <c r="W443" s="83">
        <v>1.8762847999999996</v>
      </c>
      <c r="X443" s="82">
        <v>104.21373508796833</v>
      </c>
      <c r="Y443" s="82">
        <v>1.2132223999999996</v>
      </c>
      <c r="Z443" s="80">
        <v>142.48262766858807</v>
      </c>
      <c r="AA443" s="75">
        <v>79.08506924199654</v>
      </c>
      <c r="AB443" s="76">
        <v>39.54253462099827</v>
      </c>
      <c r="AC443" s="84">
        <v>0.31634027696798617</v>
      </c>
      <c r="AD443" s="85">
        <v>447995.2632441549</v>
      </c>
      <c r="AE443" s="86">
        <v>12.721797693734617</v>
      </c>
      <c r="AF443" s="87"/>
      <c r="AG443" s="88" t="s">
        <v>532</v>
      </c>
      <c r="AH443" s="60" t="s">
        <v>528</v>
      </c>
      <c r="AI443" s="6">
        <v>434</v>
      </c>
      <c r="AJ443" s="62">
        <v>440</v>
      </c>
      <c r="AL443" s="64" t="s">
        <v>532</v>
      </c>
      <c r="AM443" s="65" t="s">
        <v>527</v>
      </c>
      <c r="AN443" s="66">
        <v>142.48262766858807</v>
      </c>
      <c r="AO443" s="67">
        <v>447995.2632441549</v>
      </c>
      <c r="AP443" s="68">
        <v>12.721797693734617</v>
      </c>
      <c r="AQ443" s="14">
        <v>134</v>
      </c>
      <c r="AR443" s="14">
        <v>436</v>
      </c>
    </row>
    <row r="444" spans="1:44" ht="9">
      <c r="A444" s="69" t="s">
        <v>533</v>
      </c>
      <c r="B444" s="70" t="s">
        <v>527</v>
      </c>
      <c r="C444" s="71">
        <v>117</v>
      </c>
      <c r="D444" s="72">
        <v>134.69144993768177</v>
      </c>
      <c r="E444" s="73">
        <v>4465.930018416207</v>
      </c>
      <c r="F444" s="74">
        <v>6262.927775525022</v>
      </c>
      <c r="G444" s="75"/>
      <c r="H444" s="76"/>
      <c r="I444" s="76">
        <v>1.0275707191008074</v>
      </c>
      <c r="J444" s="76"/>
      <c r="K444" s="76">
        <v>1.0418118871475244</v>
      </c>
      <c r="L444" s="77">
        <v>1.089875829305194</v>
      </c>
      <c r="M444" s="78">
        <v>6.3445160000000005</v>
      </c>
      <c r="N444" s="79">
        <v>12.689032000000001</v>
      </c>
      <c r="O444" s="80">
        <v>23.725109541866672</v>
      </c>
      <c r="P444" s="78">
        <v>0</v>
      </c>
      <c r="Q444" s="79">
        <v>0</v>
      </c>
      <c r="R444" s="79">
        <v>47.450219083733344</v>
      </c>
      <c r="S444" s="81">
        <v>47.450219083733344</v>
      </c>
      <c r="T444" s="78">
        <v>0</v>
      </c>
      <c r="U444" s="82" t="s">
        <v>49</v>
      </c>
      <c r="V444" s="82">
        <v>0</v>
      </c>
      <c r="W444" s="83" t="s">
        <v>49</v>
      </c>
      <c r="X444" s="82">
        <v>57.567668677292765</v>
      </c>
      <c r="Y444" s="82">
        <v>1.2132223999999998</v>
      </c>
      <c r="Z444" s="80">
        <v>57.567668677292765</v>
      </c>
      <c r="AA444" s="75">
        <v>36.59570871655522</v>
      </c>
      <c r="AB444" s="76">
        <v>18.297854358277608</v>
      </c>
      <c r="AC444" s="84">
        <v>0.14638283486622086</v>
      </c>
      <c r="AD444" s="85">
        <v>435607.72190070513</v>
      </c>
      <c r="AE444" s="86">
        <v>5.28619358959987</v>
      </c>
      <c r="AF444" s="87"/>
      <c r="AG444" s="88" t="s">
        <v>533</v>
      </c>
      <c r="AH444" s="60" t="s">
        <v>528</v>
      </c>
      <c r="AI444" s="6">
        <v>435</v>
      </c>
      <c r="AJ444" s="62">
        <v>441</v>
      </c>
      <c r="AL444" s="64" t="s">
        <v>533</v>
      </c>
      <c r="AM444" s="65" t="s">
        <v>527</v>
      </c>
      <c r="AN444" s="66">
        <v>57.567668677292765</v>
      </c>
      <c r="AO444" s="67">
        <v>435607.72190070513</v>
      </c>
      <c r="AP444" s="68">
        <v>5.28619358959987</v>
      </c>
      <c r="AQ444" s="14">
        <v>117</v>
      </c>
      <c r="AR444" s="14">
        <v>437</v>
      </c>
    </row>
    <row r="445" spans="1:44" ht="9">
      <c r="A445" s="69" t="s">
        <v>534</v>
      </c>
      <c r="B445" s="70" t="s">
        <v>527</v>
      </c>
      <c r="C445" s="71">
        <v>103</v>
      </c>
      <c r="D445" s="72">
        <v>120.10165993509678</v>
      </c>
      <c r="E445" s="73">
        <v>3797.822706065319</v>
      </c>
      <c r="F445" s="74">
        <v>2608.4676125783735</v>
      </c>
      <c r="G445" s="75"/>
      <c r="H445" s="76"/>
      <c r="I445" s="76">
        <v>1.0262921598080432</v>
      </c>
      <c r="J445" s="76"/>
      <c r="K445" s="76">
        <v>1.0406929205166562</v>
      </c>
      <c r="L445" s="77">
        <v>1.0892954879082253</v>
      </c>
      <c r="M445" s="78">
        <v>10.19596</v>
      </c>
      <c r="N445" s="79">
        <v>25.28044</v>
      </c>
      <c r="O445" s="80">
        <v>21.949017945705467</v>
      </c>
      <c r="P445" s="78">
        <v>0</v>
      </c>
      <c r="Q445" s="79">
        <v>8.48863494527311</v>
      </c>
      <c r="R445" s="79">
        <v>26.92076600086471</v>
      </c>
      <c r="S445" s="81">
        <v>35.40940094613782</v>
      </c>
      <c r="T445" s="78">
        <v>0</v>
      </c>
      <c r="U445" s="82" t="s">
        <v>49</v>
      </c>
      <c r="V445" s="82">
        <v>15.92709672056477</v>
      </c>
      <c r="W445" s="83">
        <v>1.8762848</v>
      </c>
      <c r="X445" s="82">
        <v>32.66087633740748</v>
      </c>
      <c r="Y445" s="82">
        <v>1.2132223999999998</v>
      </c>
      <c r="Z445" s="80">
        <v>48.58797305797225</v>
      </c>
      <c r="AA445" s="75">
        <v>34.845440825214574</v>
      </c>
      <c r="AB445" s="76">
        <v>17.422720412607287</v>
      </c>
      <c r="AC445" s="84">
        <v>0.1393817633008583</v>
      </c>
      <c r="AD445" s="85">
        <v>345117.75486619433</v>
      </c>
      <c r="AE445" s="86">
        <v>5.631466057353126</v>
      </c>
      <c r="AF445" s="87"/>
      <c r="AG445" s="88" t="s">
        <v>534</v>
      </c>
      <c r="AH445" s="60" t="s">
        <v>528</v>
      </c>
      <c r="AI445" s="61">
        <v>436</v>
      </c>
      <c r="AJ445" s="62">
        <v>442</v>
      </c>
      <c r="AL445" s="64" t="s">
        <v>534</v>
      </c>
      <c r="AM445" s="65" t="s">
        <v>527</v>
      </c>
      <c r="AN445" s="66">
        <v>48.58797305797225</v>
      </c>
      <c r="AO445" s="67">
        <v>345117.75486619433</v>
      </c>
      <c r="AP445" s="68">
        <v>5.631466057353126</v>
      </c>
      <c r="AQ445" s="14">
        <v>103</v>
      </c>
      <c r="AR445" s="14">
        <v>438</v>
      </c>
    </row>
    <row r="446" spans="1:44" ht="9">
      <c r="A446" s="69" t="s">
        <v>535</v>
      </c>
      <c r="B446" s="70" t="s">
        <v>527</v>
      </c>
      <c r="C446" s="71">
        <v>99</v>
      </c>
      <c r="D446" s="72">
        <v>115.48157155602551</v>
      </c>
      <c r="E446" s="73">
        <v>3189.3203883495144</v>
      </c>
      <c r="F446" s="74">
        <v>4348.696546357372</v>
      </c>
      <c r="G446" s="75"/>
      <c r="H446" s="76"/>
      <c r="I446" s="76">
        <v>1.0264403154835855</v>
      </c>
      <c r="J446" s="76"/>
      <c r="K446" s="76">
        <v>1.0403451522841818</v>
      </c>
      <c r="L446" s="77">
        <v>1.0872739764861938</v>
      </c>
      <c r="M446" s="78">
        <v>5.63228</v>
      </c>
      <c r="N446" s="79">
        <v>11.26456</v>
      </c>
      <c r="O446" s="80">
        <v>21.137014620957924</v>
      </c>
      <c r="P446" s="78">
        <v>0</v>
      </c>
      <c r="Q446" s="79">
        <v>0</v>
      </c>
      <c r="R446" s="79">
        <v>42.27402924191585</v>
      </c>
      <c r="S446" s="81">
        <v>42.27402924191585</v>
      </c>
      <c r="T446" s="78">
        <v>0</v>
      </c>
      <c r="U446" s="82" t="s">
        <v>49</v>
      </c>
      <c r="V446" s="82">
        <v>0</v>
      </c>
      <c r="W446" s="83" t="s">
        <v>49</v>
      </c>
      <c r="X446" s="82">
        <v>51.28779921454732</v>
      </c>
      <c r="Y446" s="82">
        <v>1.2132223999999998</v>
      </c>
      <c r="Z446" s="80">
        <v>51.28779921454732</v>
      </c>
      <c r="AA446" s="75">
        <v>38.259920490110915</v>
      </c>
      <c r="AB446" s="76">
        <v>19.129960245055457</v>
      </c>
      <c r="AC446" s="84">
        <v>0.15303968196044365</v>
      </c>
      <c r="AD446" s="85">
        <v>300045.29571760044</v>
      </c>
      <c r="AE446" s="86">
        <v>6.8373408877330135</v>
      </c>
      <c r="AF446" s="87"/>
      <c r="AG446" s="88" t="s">
        <v>535</v>
      </c>
      <c r="AH446" s="60" t="s">
        <v>528</v>
      </c>
      <c r="AI446" s="61">
        <v>437</v>
      </c>
      <c r="AJ446" s="62">
        <v>443</v>
      </c>
      <c r="AL446" s="64" t="s">
        <v>535</v>
      </c>
      <c r="AM446" s="65" t="s">
        <v>527</v>
      </c>
      <c r="AN446" s="66">
        <v>51.28779921454732</v>
      </c>
      <c r="AO446" s="67">
        <v>300045.29571760044</v>
      </c>
      <c r="AP446" s="68">
        <v>6.8373408877330135</v>
      </c>
      <c r="AQ446" s="14">
        <v>99</v>
      </c>
      <c r="AR446" s="14">
        <v>439</v>
      </c>
    </row>
    <row r="447" spans="1:44" ht="9">
      <c r="A447" s="69" t="s">
        <v>536</v>
      </c>
      <c r="B447" s="70" t="s">
        <v>527</v>
      </c>
      <c r="C447" s="71">
        <v>78</v>
      </c>
      <c r="D447" s="72">
        <v>89.95722165474974</v>
      </c>
      <c r="E447" s="73">
        <v>3020.7715133531156</v>
      </c>
      <c r="F447" s="74">
        <v>3982.384804882153</v>
      </c>
      <c r="G447" s="75"/>
      <c r="H447" s="76"/>
      <c r="I447" s="76">
        <v>1.0245660673733326</v>
      </c>
      <c r="J447" s="76"/>
      <c r="K447" s="76">
        <v>1.0382519034983346</v>
      </c>
      <c r="L447" s="77">
        <v>1.0844416004202166</v>
      </c>
      <c r="M447" s="78">
        <v>10.2009</v>
      </c>
      <c r="N447" s="79">
        <v>24.30298</v>
      </c>
      <c r="O447" s="80">
        <v>26.20921615746171</v>
      </c>
      <c r="P447" s="78">
        <v>0</v>
      </c>
      <c r="Q447" s="79">
        <v>7.488770035720572</v>
      </c>
      <c r="R447" s="79">
        <v>31.674864688840707</v>
      </c>
      <c r="S447" s="81">
        <v>39.16363472456128</v>
      </c>
      <c r="T447" s="78">
        <v>0</v>
      </c>
      <c r="U447" s="82" t="s">
        <v>49</v>
      </c>
      <c r="V447" s="82">
        <v>14.051065388717964</v>
      </c>
      <c r="W447" s="83">
        <v>1.8762847999999996</v>
      </c>
      <c r="X447" s="82">
        <v>38.428655357470575</v>
      </c>
      <c r="Y447" s="82">
        <v>1.2132224</v>
      </c>
      <c r="Z447" s="80">
        <v>52.47972074618854</v>
      </c>
      <c r="AA447" s="75">
        <v>49.99341639891143</v>
      </c>
      <c r="AB447" s="76">
        <v>24.996708199455714</v>
      </c>
      <c r="AC447" s="84">
        <v>0.19997366559564572</v>
      </c>
      <c r="AD447" s="85">
        <v>243488.1923315881</v>
      </c>
      <c r="AE447" s="86">
        <v>8.62131674536733</v>
      </c>
      <c r="AF447" s="87"/>
      <c r="AG447" s="88" t="s">
        <v>536</v>
      </c>
      <c r="AH447" s="60" t="s">
        <v>528</v>
      </c>
      <c r="AI447" s="6">
        <v>438</v>
      </c>
      <c r="AJ447" s="62">
        <v>444</v>
      </c>
      <c r="AL447" s="64" t="s">
        <v>536</v>
      </c>
      <c r="AM447" s="65" t="s">
        <v>527</v>
      </c>
      <c r="AN447" s="66">
        <v>52.47972074618854</v>
      </c>
      <c r="AO447" s="67">
        <v>243488.1923315881</v>
      </c>
      <c r="AP447" s="68">
        <v>8.62131674536733</v>
      </c>
      <c r="AQ447" s="14">
        <v>78</v>
      </c>
      <c r="AR447" s="96">
        <v>440</v>
      </c>
    </row>
    <row r="448" spans="1:44" ht="9">
      <c r="A448" s="69" t="s">
        <v>537</v>
      </c>
      <c r="B448" s="70" t="s">
        <v>527</v>
      </c>
      <c r="C448" s="71">
        <v>74</v>
      </c>
      <c r="D448" s="89">
        <v>87.2592609411364</v>
      </c>
      <c r="E448" s="73">
        <v>4377.049180327869</v>
      </c>
      <c r="F448" s="90">
        <v>7479.135618479864</v>
      </c>
      <c r="G448" s="75"/>
      <c r="H448" s="91"/>
      <c r="I448" s="91">
        <v>1.0246652431850398</v>
      </c>
      <c r="J448" s="91"/>
      <c r="K448" s="91">
        <v>1.0377896915183327</v>
      </c>
      <c r="L448" s="92">
        <v>1.0820847046431958</v>
      </c>
      <c r="M448" s="78">
        <v>2.5586599999999997</v>
      </c>
      <c r="N448" s="93">
        <v>6.034039999999999</v>
      </c>
      <c r="O448" s="94">
        <v>15.517053531542617</v>
      </c>
      <c r="P448" s="78">
        <v>0</v>
      </c>
      <c r="Q448" s="93">
        <v>4.196215487122332</v>
      </c>
      <c r="R448" s="93">
        <v>19.227924311901198</v>
      </c>
      <c r="S448" s="95">
        <v>23.42413979902353</v>
      </c>
      <c r="T448" s="78">
        <v>0</v>
      </c>
      <c r="U448" s="83" t="s">
        <v>49</v>
      </c>
      <c r="V448" s="83">
        <v>7.8732953360122275</v>
      </c>
      <c r="W448" s="83">
        <v>1.8762847999999999</v>
      </c>
      <c r="X448" s="83">
        <v>23.327748480703118</v>
      </c>
      <c r="Y448" s="83">
        <v>1.2132223999999998</v>
      </c>
      <c r="Z448" s="94">
        <v>31.201043816715345</v>
      </c>
      <c r="AA448" s="75">
        <v>30.957397308776695</v>
      </c>
      <c r="AB448" s="91">
        <v>15.478698654388348</v>
      </c>
      <c r="AC448" s="87">
        <v>0.12382958923510679</v>
      </c>
      <c r="AD448" s="85">
        <v>218140.44240400186</v>
      </c>
      <c r="AE448" s="86">
        <v>5.7212763434173635</v>
      </c>
      <c r="AF448" s="87"/>
      <c r="AG448" s="88" t="s">
        <v>537</v>
      </c>
      <c r="AH448" s="60" t="s">
        <v>528</v>
      </c>
      <c r="AI448" s="6">
        <v>439</v>
      </c>
      <c r="AJ448" s="62">
        <v>445</v>
      </c>
      <c r="AL448" s="64" t="s">
        <v>537</v>
      </c>
      <c r="AM448" s="65" t="s">
        <v>527</v>
      </c>
      <c r="AN448" s="66">
        <v>31.201043816715345</v>
      </c>
      <c r="AO448" s="67">
        <v>218140.44240400186</v>
      </c>
      <c r="AP448" s="68">
        <v>5.7212763434173635</v>
      </c>
      <c r="AQ448" s="14">
        <v>74</v>
      </c>
      <c r="AR448" s="14">
        <v>441</v>
      </c>
    </row>
    <row r="449" spans="1:44" ht="9">
      <c r="A449" s="69" t="s">
        <v>538</v>
      </c>
      <c r="B449" s="70" t="s">
        <v>527</v>
      </c>
      <c r="C449" s="71">
        <v>73</v>
      </c>
      <c r="D449" s="72">
        <v>84.85293770584195</v>
      </c>
      <c r="E449" s="73">
        <v>2954.3147208121827</v>
      </c>
      <c r="F449" s="74">
        <v>3285.2831535533005</v>
      </c>
      <c r="G449" s="75"/>
      <c r="H449" s="76"/>
      <c r="I449" s="76">
        <v>1.0248588083583492</v>
      </c>
      <c r="J449" s="76"/>
      <c r="K449" s="76">
        <v>1.0376702338932828</v>
      </c>
      <c r="L449" s="77">
        <v>1.0809087950736838</v>
      </c>
      <c r="M449" s="78">
        <v>10.400350000000001</v>
      </c>
      <c r="N449" s="79">
        <v>20.800700000000003</v>
      </c>
      <c r="O449" s="80">
        <v>19.81093898339774</v>
      </c>
      <c r="P449" s="78">
        <v>0</v>
      </c>
      <c r="Q449" s="79">
        <v>0</v>
      </c>
      <c r="R449" s="79">
        <v>35.263471390447975</v>
      </c>
      <c r="S449" s="81">
        <v>35.263471390447975</v>
      </c>
      <c r="T449" s="78">
        <v>0</v>
      </c>
      <c r="U449" s="82" t="s">
        <v>49</v>
      </c>
      <c r="V449" s="82">
        <v>0</v>
      </c>
      <c r="W449" s="83" t="s">
        <v>49</v>
      </c>
      <c r="X449" s="82">
        <v>42.78243339265063</v>
      </c>
      <c r="Y449" s="82">
        <v>1.2132224</v>
      </c>
      <c r="Z449" s="80">
        <v>42.78243339265063</v>
      </c>
      <c r="AA449" s="75">
        <v>43.36434558842404</v>
      </c>
      <c r="AB449" s="76">
        <v>21.68217279421202</v>
      </c>
      <c r="AC449" s="84">
        <v>0.17345738235369615</v>
      </c>
      <c r="AD449" s="85">
        <v>204124.76398965617</v>
      </c>
      <c r="AE449" s="86">
        <v>8.383585128322519</v>
      </c>
      <c r="AF449" s="87"/>
      <c r="AG449" s="88" t="s">
        <v>538</v>
      </c>
      <c r="AH449" s="60" t="s">
        <v>528</v>
      </c>
      <c r="AI449" s="61">
        <v>440</v>
      </c>
      <c r="AJ449" s="62">
        <v>446</v>
      </c>
      <c r="AL449" s="64" t="s">
        <v>538</v>
      </c>
      <c r="AM449" s="65" t="s">
        <v>527</v>
      </c>
      <c r="AN449" s="66">
        <v>42.78243339265063</v>
      </c>
      <c r="AO449" s="67">
        <v>204124.76398965617</v>
      </c>
      <c r="AP449" s="68">
        <v>8.383585128322519</v>
      </c>
      <c r="AQ449" s="14">
        <v>73</v>
      </c>
      <c r="AR449" s="14">
        <v>442</v>
      </c>
    </row>
    <row r="450" spans="1:44" ht="9">
      <c r="A450" s="69" t="s">
        <v>539</v>
      </c>
      <c r="B450" s="70" t="s">
        <v>527</v>
      </c>
      <c r="C450" s="71">
        <v>71</v>
      </c>
      <c r="D450" s="72">
        <v>84.08797168137023</v>
      </c>
      <c r="E450" s="73">
        <v>3986.784140969163</v>
      </c>
      <c r="F450" s="74">
        <v>5765.938380715248</v>
      </c>
      <c r="G450" s="75"/>
      <c r="H450" s="76"/>
      <c r="I450" s="76">
        <v>1.0239339042793856</v>
      </c>
      <c r="J450" s="76"/>
      <c r="K450" s="76">
        <v>1.0374263293204227</v>
      </c>
      <c r="L450" s="77">
        <v>1.082963263833923</v>
      </c>
      <c r="M450" s="78">
        <v>7.4098299999999995</v>
      </c>
      <c r="N450" s="79">
        <v>14.819659999999999</v>
      </c>
      <c r="O450" s="80">
        <v>20.69476538651097</v>
      </c>
      <c r="P450" s="78">
        <v>0</v>
      </c>
      <c r="Q450" s="79">
        <v>0</v>
      </c>
      <c r="R450" s="79">
        <v>36.836682387989526</v>
      </c>
      <c r="S450" s="81">
        <v>36.836682387989526</v>
      </c>
      <c r="T450" s="78">
        <v>0</v>
      </c>
      <c r="U450" s="82" t="s">
        <v>49</v>
      </c>
      <c r="V450" s="82">
        <v>0</v>
      </c>
      <c r="W450" s="83" t="s">
        <v>49</v>
      </c>
      <c r="X450" s="82">
        <v>44.691088214794384</v>
      </c>
      <c r="Y450" s="82">
        <v>1.2132224</v>
      </c>
      <c r="Z450" s="80">
        <v>44.691088214794384</v>
      </c>
      <c r="AA450" s="75">
        <v>46.106568013269445</v>
      </c>
      <c r="AB450" s="76">
        <v>23.053284006634723</v>
      </c>
      <c r="AC450" s="84">
        <v>0.1844262720530778</v>
      </c>
      <c r="AD450" s="85">
        <v>244373.26038571238</v>
      </c>
      <c r="AE450" s="86">
        <v>7.3152174086895</v>
      </c>
      <c r="AF450" s="87"/>
      <c r="AG450" s="88" t="s">
        <v>539</v>
      </c>
      <c r="AH450" s="60" t="s">
        <v>528</v>
      </c>
      <c r="AI450" s="61">
        <v>441</v>
      </c>
      <c r="AJ450" s="62">
        <v>447</v>
      </c>
      <c r="AL450" s="64" t="s">
        <v>539</v>
      </c>
      <c r="AM450" s="65" t="s">
        <v>527</v>
      </c>
      <c r="AN450" s="66">
        <v>44.691088214794384</v>
      </c>
      <c r="AO450" s="67">
        <v>244373.26038571238</v>
      </c>
      <c r="AP450" s="68">
        <v>7.3152174086895</v>
      </c>
      <c r="AQ450" s="14">
        <v>71</v>
      </c>
      <c r="AR450" s="14">
        <v>443</v>
      </c>
    </row>
    <row r="451" spans="1:44" ht="9">
      <c r="A451" s="69" t="s">
        <v>540</v>
      </c>
      <c r="B451" s="70" t="s">
        <v>527</v>
      </c>
      <c r="C451" s="71">
        <v>62</v>
      </c>
      <c r="D451" s="72">
        <v>73.10911051824942</v>
      </c>
      <c r="E451" s="73">
        <v>1519.6506550218342</v>
      </c>
      <c r="F451" s="74">
        <v>-776.5283842794888</v>
      </c>
      <c r="G451" s="75"/>
      <c r="H451" s="76"/>
      <c r="I451" s="76">
        <v>1.0245660673733326</v>
      </c>
      <c r="J451" s="76"/>
      <c r="K451" s="76">
        <v>1.036236239900696</v>
      </c>
      <c r="L451" s="77">
        <v>1.077110643195196</v>
      </c>
      <c r="M451" s="78">
        <v>0</v>
      </c>
      <c r="N451" s="79">
        <v>0</v>
      </c>
      <c r="O451" s="80">
        <v>3.7895553259955</v>
      </c>
      <c r="P451" s="78">
        <v>0</v>
      </c>
      <c r="Q451" s="79">
        <v>3.372704240135995</v>
      </c>
      <c r="R451" s="79">
        <v>0</v>
      </c>
      <c r="S451" s="81">
        <v>3.372704240135995</v>
      </c>
      <c r="T451" s="78">
        <v>0</v>
      </c>
      <c r="U451" s="82" t="s">
        <v>49</v>
      </c>
      <c r="V451" s="82">
        <v>6.328153700662716</v>
      </c>
      <c r="W451" s="83">
        <v>1.8762847999999996</v>
      </c>
      <c r="X451" s="82">
        <v>0</v>
      </c>
      <c r="Y451" s="82" t="s">
        <v>49</v>
      </c>
      <c r="Z451" s="80">
        <v>6.328153700662716</v>
      </c>
      <c r="AA451" s="75">
        <v>7.4939771879356245</v>
      </c>
      <c r="AB451" s="76">
        <v>3.7469885939678123</v>
      </c>
      <c r="AC451" s="84">
        <v>0.029975908751742497</v>
      </c>
      <c r="AD451" s="85">
        <v>311034.00297401147</v>
      </c>
      <c r="AE451" s="86">
        <v>0.8138214651973554</v>
      </c>
      <c r="AF451" s="87"/>
      <c r="AG451" s="88" t="s">
        <v>540</v>
      </c>
      <c r="AH451" s="60" t="s">
        <v>528</v>
      </c>
      <c r="AI451" s="6">
        <v>442</v>
      </c>
      <c r="AJ451" s="62">
        <v>448</v>
      </c>
      <c r="AL451" s="64" t="s">
        <v>541</v>
      </c>
      <c r="AM451" s="65" t="s">
        <v>527</v>
      </c>
      <c r="AN451" s="66">
        <v>6.328153700662716</v>
      </c>
      <c r="AO451" s="67">
        <v>311034.00297401147</v>
      </c>
      <c r="AP451" s="68">
        <v>0.8138214651973554</v>
      </c>
      <c r="AQ451" s="14">
        <v>62</v>
      </c>
      <c r="AR451" s="14">
        <v>444</v>
      </c>
    </row>
    <row r="452" spans="1:44" ht="9">
      <c r="A452" s="69" t="s">
        <v>542</v>
      </c>
      <c r="B452" s="70" t="s">
        <v>527</v>
      </c>
      <c r="C452" s="71">
        <v>56</v>
      </c>
      <c r="D452" s="72">
        <v>66.03403530680592</v>
      </c>
      <c r="E452" s="73">
        <v>3403.3412887828163</v>
      </c>
      <c r="F452" s="74">
        <v>4292.467879357457</v>
      </c>
      <c r="G452" s="75"/>
      <c r="H452" s="76"/>
      <c r="I452" s="76">
        <v>1.0242583076070073</v>
      </c>
      <c r="J452" s="76"/>
      <c r="K452" s="76">
        <v>1.0353425878446547</v>
      </c>
      <c r="L452" s="77">
        <v>1.0727520336467147</v>
      </c>
      <c r="M452" s="78">
        <v>4.34179</v>
      </c>
      <c r="N452" s="79">
        <v>13.896789090909092</v>
      </c>
      <c r="O452" s="80">
        <v>16.22061502523683</v>
      </c>
      <c r="P452" s="78">
        <v>7.6856511026912955</v>
      </c>
      <c r="Q452" s="79">
        <v>3.8442799079016283</v>
      </c>
      <c r="R452" s="79">
        <v>6.511528278525827</v>
      </c>
      <c r="S452" s="81">
        <v>18.041459289118748</v>
      </c>
      <c r="T452" s="78">
        <v>26.105389961445358</v>
      </c>
      <c r="U452" s="82">
        <v>3.3966399999999997</v>
      </c>
      <c r="V452" s="82">
        <v>7.2129639581412235</v>
      </c>
      <c r="W452" s="83">
        <v>1.8762847999999996</v>
      </c>
      <c r="X452" s="82">
        <v>7.89993196574097</v>
      </c>
      <c r="Y452" s="82">
        <v>1.2132223999999998</v>
      </c>
      <c r="Z452" s="80">
        <v>41.21828588532755</v>
      </c>
      <c r="AA452" s="75">
        <v>54.041691935140044</v>
      </c>
      <c r="AB452" s="76">
        <v>27.020845967570022</v>
      </c>
      <c r="AC452" s="84">
        <v>0.21616676774056018</v>
      </c>
      <c r="AD452" s="85">
        <v>158284.55657985888</v>
      </c>
      <c r="AE452" s="86">
        <v>10.416249513143578</v>
      </c>
      <c r="AF452" s="87"/>
      <c r="AG452" s="88" t="s">
        <v>542</v>
      </c>
      <c r="AH452" s="60" t="s">
        <v>528</v>
      </c>
      <c r="AI452" s="6">
        <v>443</v>
      </c>
      <c r="AJ452" s="62">
        <v>449</v>
      </c>
      <c r="AL452" s="64" t="s">
        <v>542</v>
      </c>
      <c r="AM452" s="65" t="s">
        <v>527</v>
      </c>
      <c r="AN452" s="66">
        <v>41.21828588532755</v>
      </c>
      <c r="AO452" s="67">
        <v>158284.55657985888</v>
      </c>
      <c r="AP452" s="68">
        <v>10.416249513143578</v>
      </c>
      <c r="AQ452" s="14">
        <v>56</v>
      </c>
      <c r="AR452" s="96">
        <v>445</v>
      </c>
    </row>
    <row r="453" spans="1:44" ht="9">
      <c r="A453" s="69" t="s">
        <v>543</v>
      </c>
      <c r="B453" s="70" t="s">
        <v>527</v>
      </c>
      <c r="C453" s="71">
        <v>54</v>
      </c>
      <c r="D453" s="72">
        <v>61.86815653839102</v>
      </c>
      <c r="E453" s="73">
        <v>3176.991150442478</v>
      </c>
      <c r="F453" s="74">
        <v>4786.836283185839</v>
      </c>
      <c r="G453" s="75"/>
      <c r="H453" s="76"/>
      <c r="I453" s="76">
        <v>1.0237074623114886</v>
      </c>
      <c r="J453" s="76"/>
      <c r="K453" s="76">
        <v>1.0350232799288344</v>
      </c>
      <c r="L453" s="77">
        <v>1.0746014876725383</v>
      </c>
      <c r="M453" s="78">
        <v>35.62437</v>
      </c>
      <c r="N453" s="79">
        <v>73.36848</v>
      </c>
      <c r="O453" s="80">
        <v>59.035224299458335</v>
      </c>
      <c r="P453" s="78">
        <v>0</v>
      </c>
      <c r="Q453" s="79">
        <v>3.0360176592813453</v>
      </c>
      <c r="R453" s="79">
        <v>99.01066393447314</v>
      </c>
      <c r="S453" s="81">
        <v>102.04668159375449</v>
      </c>
      <c r="T453" s="78">
        <v>0</v>
      </c>
      <c r="U453" s="82" t="s">
        <v>49</v>
      </c>
      <c r="V453" s="82">
        <v>5.696433786641167</v>
      </c>
      <c r="W453" s="83">
        <v>1.8762848</v>
      </c>
      <c r="X453" s="82">
        <v>120.12195532417493</v>
      </c>
      <c r="Y453" s="82">
        <v>1.2132223999999998</v>
      </c>
      <c r="Z453" s="80">
        <v>125.8183891108161</v>
      </c>
      <c r="AA453" s="75">
        <v>173.74007543703794</v>
      </c>
      <c r="AB453" s="76">
        <v>86.87003771851897</v>
      </c>
      <c r="AC453" s="84">
        <v>0.6949603017481518</v>
      </c>
      <c r="AD453" s="85">
        <v>140047.99994635244</v>
      </c>
      <c r="AE453" s="86">
        <v>35.93579034588507</v>
      </c>
      <c r="AF453" s="87"/>
      <c r="AG453" s="88" t="s">
        <v>543</v>
      </c>
      <c r="AH453" s="60" t="s">
        <v>528</v>
      </c>
      <c r="AI453" s="61">
        <v>444</v>
      </c>
      <c r="AJ453" s="62">
        <v>450</v>
      </c>
      <c r="AL453" s="64" t="s">
        <v>543</v>
      </c>
      <c r="AM453" s="65" t="s">
        <v>527</v>
      </c>
      <c r="AN453" s="66">
        <v>125.8183891108161</v>
      </c>
      <c r="AO453" s="67">
        <v>140047.99994635244</v>
      </c>
      <c r="AP453" s="68">
        <v>35.93579034588507</v>
      </c>
      <c r="AQ453" s="14">
        <v>54</v>
      </c>
      <c r="AR453" s="14">
        <v>446</v>
      </c>
    </row>
    <row r="454" spans="1:44" s="117" customFormat="1" ht="9">
      <c r="A454" s="97" t="s">
        <v>528</v>
      </c>
      <c r="B454" s="98"/>
      <c r="C454" s="99">
        <f>SUM(C439:C453)</f>
        <v>3019</v>
      </c>
      <c r="D454" s="124">
        <f>SUM(D439:D453)</f>
        <v>3519.2057398998036</v>
      </c>
      <c r="E454" s="101"/>
      <c r="F454" s="124"/>
      <c r="G454" s="101"/>
      <c r="H454" s="99"/>
      <c r="I454" s="99"/>
      <c r="J454" s="99"/>
      <c r="K454" s="99"/>
      <c r="L454" s="124"/>
      <c r="M454" s="103">
        <f aca="true" t="shared" si="49" ref="M454:Z454">SUM(M439:M453)</f>
        <v>364.43840599999993</v>
      </c>
      <c r="N454" s="107">
        <f t="shared" si="49"/>
        <v>966.2133390020201</v>
      </c>
      <c r="O454" s="125">
        <f t="shared" si="49"/>
        <v>877.111644803418</v>
      </c>
      <c r="P454" s="103">
        <f t="shared" si="49"/>
        <v>272.3634628963775</v>
      </c>
      <c r="Q454" s="107">
        <f t="shared" si="49"/>
        <v>229.62625374801902</v>
      </c>
      <c r="R454" s="107">
        <f t="shared" si="49"/>
        <v>1184.5202626033674</v>
      </c>
      <c r="S454" s="126">
        <f t="shared" si="49"/>
        <v>1686.5099792477638</v>
      </c>
      <c r="T454" s="103">
        <f t="shared" si="49"/>
        <v>1010.1053580823866</v>
      </c>
      <c r="U454" s="107">
        <f t="shared" si="49"/>
        <v>10.7163992</v>
      </c>
      <c r="V454" s="107">
        <f t="shared" si="49"/>
        <v>463.636197854244</v>
      </c>
      <c r="W454" s="107">
        <f t="shared" si="49"/>
        <v>20.929956944</v>
      </c>
      <c r="X454" s="107">
        <f t="shared" si="49"/>
        <v>1491.74203419978</v>
      </c>
      <c r="Y454" s="107">
        <f t="shared" si="49"/>
        <v>17.173163071999994</v>
      </c>
      <c r="Z454" s="125">
        <f t="shared" si="49"/>
        <v>2965.4835901364104</v>
      </c>
      <c r="AA454" s="108">
        <f>Z454*1000000/((C454+D454)/4)/1000/25</f>
        <v>72.56996694464632</v>
      </c>
      <c r="AB454" s="127">
        <f>Z454*1000000/((C454+D454)/2)/1000/25</f>
        <v>36.28498347232316</v>
      </c>
      <c r="AC454" s="113">
        <f>AA454/250</f>
        <v>0.2902798677785853</v>
      </c>
      <c r="AD454" s="111">
        <v>25747812.381860208</v>
      </c>
      <c r="AE454" s="112">
        <v>4.606967840461112</v>
      </c>
      <c r="AF454" s="113"/>
      <c r="AG454" s="114" t="s">
        <v>528</v>
      </c>
      <c r="AH454" s="114" t="s">
        <v>528</v>
      </c>
      <c r="AI454" s="135">
        <v>445</v>
      </c>
      <c r="AJ454" s="116">
        <v>451</v>
      </c>
      <c r="AL454" s="118"/>
      <c r="AM454" s="119"/>
      <c r="AN454" s="120">
        <v>2965.4835901364104</v>
      </c>
      <c r="AO454" s="121">
        <v>25747812.381860208</v>
      </c>
      <c r="AP454" s="122">
        <v>4.606967840461112</v>
      </c>
      <c r="AQ454" s="123"/>
      <c r="AR454" s="123">
        <v>447</v>
      </c>
    </row>
    <row r="455" spans="1:44" ht="9">
      <c r="A455" s="69" t="s">
        <v>544</v>
      </c>
      <c r="B455" s="70" t="s">
        <v>545</v>
      </c>
      <c r="C455" s="71">
        <v>70</v>
      </c>
      <c r="D455" s="72">
        <v>85.43794141347111</v>
      </c>
      <c r="E455" s="73">
        <v>2394.6117274167987</v>
      </c>
      <c r="F455" s="74">
        <v>3281.658865588033</v>
      </c>
      <c r="G455" s="75"/>
      <c r="H455" s="76"/>
      <c r="I455" s="76">
        <v>1.0251379284521585</v>
      </c>
      <c r="J455" s="76"/>
      <c r="K455" s="76">
        <v>1.0373017882251934</v>
      </c>
      <c r="L455" s="77">
        <v>1.0783548149591864</v>
      </c>
      <c r="M455" s="78">
        <v>1.38852</v>
      </c>
      <c r="N455" s="79">
        <v>5.55408</v>
      </c>
      <c r="O455" s="80">
        <v>12.549812965691507</v>
      </c>
      <c r="P455" s="78">
        <v>0</v>
      </c>
      <c r="Q455" s="79">
        <v>11.169333539465441</v>
      </c>
      <c r="R455" s="79">
        <v>0</v>
      </c>
      <c r="S455" s="81">
        <v>11.169333539465441</v>
      </c>
      <c r="T455" s="78">
        <v>0</v>
      </c>
      <c r="U455" s="82" t="s">
        <v>49</v>
      </c>
      <c r="V455" s="82">
        <v>19.747801664715983</v>
      </c>
      <c r="W455" s="83">
        <v>1.7680376</v>
      </c>
      <c r="X455" s="82">
        <v>0</v>
      </c>
      <c r="Y455" s="82" t="s">
        <v>49</v>
      </c>
      <c r="Z455" s="80">
        <v>19.747801664715983</v>
      </c>
      <c r="AA455" s="75">
        <v>20.327393927263664</v>
      </c>
      <c r="AB455" s="76">
        <v>10.16369696363183</v>
      </c>
      <c r="AC455" s="84">
        <v>0.08130957570905464</v>
      </c>
      <c r="AD455" s="85">
        <v>182437.84380911576</v>
      </c>
      <c r="AE455" s="86">
        <v>4.329759934101842</v>
      </c>
      <c r="AF455" s="87"/>
      <c r="AG455" s="88" t="s">
        <v>544</v>
      </c>
      <c r="AH455" s="60" t="s">
        <v>546</v>
      </c>
      <c r="AI455" s="61">
        <v>452</v>
      </c>
      <c r="AJ455" s="62">
        <v>452</v>
      </c>
      <c r="AL455" s="64" t="s">
        <v>544</v>
      </c>
      <c r="AM455" s="65" t="s">
        <v>545</v>
      </c>
      <c r="AN455" s="66">
        <v>19.747801664715983</v>
      </c>
      <c r="AO455" s="67">
        <v>182437.84380911576</v>
      </c>
      <c r="AP455" s="68">
        <v>4.329759934101842</v>
      </c>
      <c r="AQ455" s="14">
        <v>70</v>
      </c>
      <c r="AR455" s="14">
        <v>454</v>
      </c>
    </row>
    <row r="456" spans="1:44" ht="9">
      <c r="A456" s="69" t="s">
        <v>547</v>
      </c>
      <c r="B456" s="70" t="s">
        <v>545</v>
      </c>
      <c r="C456" s="71">
        <v>59</v>
      </c>
      <c r="D456" s="72">
        <v>68.93348818805323</v>
      </c>
      <c r="E456" s="73">
        <v>3608.796296296296</v>
      </c>
      <c r="F456" s="74">
        <v>9706.665614478115</v>
      </c>
      <c r="G456" s="75"/>
      <c r="H456" s="76"/>
      <c r="I456" s="76">
        <v>1.0238217514813128</v>
      </c>
      <c r="J456" s="76"/>
      <c r="K456" s="76">
        <v>1.0358007787574923</v>
      </c>
      <c r="L456" s="77">
        <v>1.076229995814598</v>
      </c>
      <c r="M456" s="78">
        <v>0</v>
      </c>
      <c r="N456" s="79">
        <v>0</v>
      </c>
      <c r="O456" s="80">
        <v>12.72476356462641</v>
      </c>
      <c r="P456" s="78">
        <v>3.5136193628100476</v>
      </c>
      <c r="Q456" s="79">
        <v>7.7597493367249575</v>
      </c>
      <c r="R456" s="79">
        <v>0</v>
      </c>
      <c r="S456" s="81">
        <v>11.273368699535006</v>
      </c>
      <c r="T456" s="78">
        <v>11.245971222158863</v>
      </c>
      <c r="U456" s="82">
        <v>3.2006799999999997</v>
      </c>
      <c r="V456" s="82">
        <v>13.719528593904785</v>
      </c>
      <c r="W456" s="83">
        <v>1.7680376</v>
      </c>
      <c r="X456" s="82">
        <v>0</v>
      </c>
      <c r="Y456" s="82" t="s">
        <v>49</v>
      </c>
      <c r="Z456" s="80">
        <v>24.965499816063648</v>
      </c>
      <c r="AA456" s="75">
        <v>31.223099027039577</v>
      </c>
      <c r="AB456" s="76">
        <v>15.611549513519787</v>
      </c>
      <c r="AC456" s="84">
        <v>0.12489239610815829</v>
      </c>
      <c r="AD456" s="85">
        <v>156520.94763485563</v>
      </c>
      <c r="AE456" s="86">
        <v>6.380104437983631</v>
      </c>
      <c r="AF456" s="87"/>
      <c r="AG456" s="88" t="s">
        <v>547</v>
      </c>
      <c r="AH456" s="60" t="s">
        <v>546</v>
      </c>
      <c r="AI456" s="61">
        <v>453</v>
      </c>
      <c r="AJ456" s="62">
        <v>453</v>
      </c>
      <c r="AL456" s="64" t="s">
        <v>547</v>
      </c>
      <c r="AM456" s="65" t="s">
        <v>545</v>
      </c>
      <c r="AN456" s="66">
        <v>24.965499816063648</v>
      </c>
      <c r="AO456" s="67">
        <v>156520.94763485563</v>
      </c>
      <c r="AP456" s="68">
        <v>6.380104437983631</v>
      </c>
      <c r="AQ456" s="14">
        <v>59</v>
      </c>
      <c r="AR456" s="96">
        <v>455</v>
      </c>
    </row>
    <row r="457" spans="1:44" s="117" customFormat="1" ht="9">
      <c r="A457" s="97" t="s">
        <v>546</v>
      </c>
      <c r="B457" s="98"/>
      <c r="C457" s="99">
        <f>SUM(C455:C456)</f>
        <v>129</v>
      </c>
      <c r="D457" s="124">
        <f>SUM(D455:D456)</f>
        <v>154.37142960152434</v>
      </c>
      <c r="E457" s="101"/>
      <c r="F457" s="124"/>
      <c r="G457" s="101"/>
      <c r="H457" s="99"/>
      <c r="I457" s="99"/>
      <c r="J457" s="99"/>
      <c r="K457" s="99"/>
      <c r="L457" s="124"/>
      <c r="M457" s="103">
        <f aca="true" t="shared" si="50" ref="M457:Z457">SUM(M455:M456)</f>
        <v>1.38852</v>
      </c>
      <c r="N457" s="107">
        <f t="shared" si="50"/>
        <v>5.55408</v>
      </c>
      <c r="O457" s="125">
        <f t="shared" si="50"/>
        <v>25.274576530317916</v>
      </c>
      <c r="P457" s="103">
        <f t="shared" si="50"/>
        <v>3.5136193628100476</v>
      </c>
      <c r="Q457" s="107">
        <f t="shared" si="50"/>
        <v>18.9290828761904</v>
      </c>
      <c r="R457" s="127">
        <f t="shared" si="50"/>
        <v>0</v>
      </c>
      <c r="S457" s="126">
        <f t="shared" si="50"/>
        <v>22.442702239000447</v>
      </c>
      <c r="T457" s="103">
        <f t="shared" si="50"/>
        <v>11.245971222158863</v>
      </c>
      <c r="U457" s="127">
        <f t="shared" si="50"/>
        <v>3.2006799999999997</v>
      </c>
      <c r="V457" s="107">
        <f t="shared" si="50"/>
        <v>33.46733025862077</v>
      </c>
      <c r="W457" s="107">
        <f t="shared" si="50"/>
        <v>3.5360752</v>
      </c>
      <c r="X457" s="127">
        <f t="shared" si="50"/>
        <v>0</v>
      </c>
      <c r="Y457" s="127">
        <f t="shared" si="50"/>
        <v>0</v>
      </c>
      <c r="Z457" s="125">
        <f t="shared" si="50"/>
        <v>44.713301480779634</v>
      </c>
      <c r="AA457" s="108">
        <f>Z457*1000000/((C457+D457)/4)/1000/25</f>
        <v>25.246469790496676</v>
      </c>
      <c r="AB457" s="127">
        <f>Z457*1000000/((C457+D457)/2)/1000/25</f>
        <v>12.623234895248338</v>
      </c>
      <c r="AC457" s="113">
        <f>AA457/250</f>
        <v>0.1009858791619867</v>
      </c>
      <c r="AD457" s="111">
        <v>338958.7914439714</v>
      </c>
      <c r="AE457" s="112">
        <v>5.276547192099671</v>
      </c>
      <c r="AF457" s="113"/>
      <c r="AG457" s="114" t="s">
        <v>546</v>
      </c>
      <c r="AH457" s="114" t="s">
        <v>546</v>
      </c>
      <c r="AI457" s="115">
        <v>454</v>
      </c>
      <c r="AJ457" s="116">
        <v>454</v>
      </c>
      <c r="AL457" s="147"/>
      <c r="AM457" s="147"/>
      <c r="AN457" s="120">
        <v>44.713301480779634</v>
      </c>
      <c r="AO457" s="121">
        <v>338958.7914439714</v>
      </c>
      <c r="AP457" s="122">
        <v>5.276547192099671</v>
      </c>
      <c r="AQ457" s="123"/>
      <c r="AR457" s="123">
        <v>456</v>
      </c>
    </row>
    <row r="458" spans="1:42" ht="9">
      <c r="A458" s="69"/>
      <c r="B458" s="70"/>
      <c r="C458" s="71"/>
      <c r="D458" s="72"/>
      <c r="E458" s="73"/>
      <c r="F458" s="74"/>
      <c r="G458" s="75"/>
      <c r="H458" s="76"/>
      <c r="I458" s="76"/>
      <c r="J458" s="76"/>
      <c r="L458" s="77"/>
      <c r="N458" s="79"/>
      <c r="O458" s="80"/>
      <c r="U458" s="82"/>
      <c r="V458" s="82"/>
      <c r="W458" s="83"/>
      <c r="Y458" s="82"/>
      <c r="Z458" s="80"/>
      <c r="AA458" s="75"/>
      <c r="AB458" s="76"/>
      <c r="AC458" s="84"/>
      <c r="AD458" s="75"/>
      <c r="AE458" s="148"/>
      <c r="AF458" s="149"/>
      <c r="AG458" s="88"/>
      <c r="AN458" s="66"/>
      <c r="AP458" s="152"/>
    </row>
    <row r="459" spans="1:44" s="177" customFormat="1" ht="12" thickBot="1">
      <c r="A459" s="153" t="s">
        <v>548</v>
      </c>
      <c r="B459" s="154" t="s">
        <v>549</v>
      </c>
      <c r="C459" s="155">
        <v>189510</v>
      </c>
      <c r="D459" s="156">
        <v>245523.2183586774</v>
      </c>
      <c r="E459" s="157" t="s">
        <v>550</v>
      </c>
      <c r="F459" s="156" t="s">
        <v>550</v>
      </c>
      <c r="G459" s="157" t="s">
        <v>550</v>
      </c>
      <c r="H459" s="158" t="s">
        <v>550</v>
      </c>
      <c r="I459" s="158" t="s">
        <v>550</v>
      </c>
      <c r="J459" s="158" t="s">
        <v>550</v>
      </c>
      <c r="K459" s="159" t="s">
        <v>550</v>
      </c>
      <c r="L459" s="156" t="s">
        <v>550</v>
      </c>
      <c r="M459" s="160">
        <v>11678.092979000005</v>
      </c>
      <c r="N459" s="158">
        <v>39508.213531122994</v>
      </c>
      <c r="O459" s="161">
        <v>59688.01988434317</v>
      </c>
      <c r="P459" s="160">
        <v>38559.111801349674</v>
      </c>
      <c r="Q459" s="162">
        <v>20720.357847455783</v>
      </c>
      <c r="R459" s="162">
        <v>44842.52361017221</v>
      </c>
      <c r="S459" s="163">
        <v>104121.99325897763</v>
      </c>
      <c r="T459" s="160">
        <v>362258.6740418984</v>
      </c>
      <c r="U459" s="162">
        <v>9.394891560474646</v>
      </c>
      <c r="V459" s="162">
        <v>74377.71485275403</v>
      </c>
      <c r="W459" s="164">
        <v>3.589596058153346</v>
      </c>
      <c r="X459" s="165">
        <v>96860.23469758591</v>
      </c>
      <c r="Y459" s="165">
        <v>2.160008556601704</v>
      </c>
      <c r="Z459" s="166">
        <v>533496.623592238</v>
      </c>
      <c r="AA459" s="167">
        <f>Z459*1000000/((C459+D459)/4)/1000/25</f>
        <v>196.2136594920452</v>
      </c>
      <c r="AB459" s="168">
        <f>Z459*1000000/((C459+D459)/2)/1000/25</f>
        <v>98.1068297460226</v>
      </c>
      <c r="AC459" s="169">
        <f>AA459/250</f>
        <v>0.7848546379681808</v>
      </c>
      <c r="AD459" s="170">
        <v>7734251630.5044</v>
      </c>
      <c r="AE459" s="171">
        <v>2.759137659747672</v>
      </c>
      <c r="AF459" s="172"/>
      <c r="AG459" s="173" t="s">
        <v>551</v>
      </c>
      <c r="AH459" s="174"/>
      <c r="AI459" s="175"/>
      <c r="AJ459" s="176"/>
      <c r="AL459" s="118"/>
      <c r="AM459" s="119"/>
      <c r="AN459" s="178"/>
      <c r="AO459" s="179"/>
      <c r="AP459" s="180"/>
      <c r="AQ459" s="123"/>
      <c r="AR459" s="123"/>
    </row>
    <row r="460" spans="1:42" ht="9">
      <c r="A460" s="181"/>
      <c r="B460" s="182"/>
      <c r="C460" s="183"/>
      <c r="D460" s="184"/>
      <c r="E460" s="181"/>
      <c r="F460" s="184"/>
      <c r="G460" s="181"/>
      <c r="H460" s="185"/>
      <c r="I460" s="185"/>
      <c r="J460" s="185"/>
      <c r="K460" s="47"/>
      <c r="L460" s="184"/>
      <c r="M460" s="49"/>
      <c r="N460" s="185"/>
      <c r="O460" s="184"/>
      <c r="P460" s="49"/>
      <c r="Q460" s="50"/>
      <c r="R460" s="50"/>
      <c r="S460" s="52"/>
      <c r="T460" s="49"/>
      <c r="U460" s="50"/>
      <c r="V460" s="50"/>
      <c r="W460" s="183"/>
      <c r="X460" s="53"/>
      <c r="Y460" s="186"/>
      <c r="Z460" s="187"/>
      <c r="AA460" s="188"/>
      <c r="AB460" s="186"/>
      <c r="AC460" s="184"/>
      <c r="AD460" s="181"/>
      <c r="AE460" s="189"/>
      <c r="AF460" s="190"/>
      <c r="AG460" s="191"/>
      <c r="AI460" s="192"/>
      <c r="AL460" s="64"/>
      <c r="AM460" s="65" t="s">
        <v>549</v>
      </c>
      <c r="AN460" s="66">
        <v>533496.6235922382</v>
      </c>
      <c r="AO460" s="67">
        <v>7734251630.5044</v>
      </c>
      <c r="AP460" s="193">
        <v>2.759137659747672</v>
      </c>
    </row>
    <row r="461" spans="1:42" ht="9">
      <c r="A461" s="146" t="s">
        <v>552</v>
      </c>
      <c r="AE461" s="201"/>
      <c r="AF461" s="202"/>
      <c r="AI461" s="192"/>
      <c r="AL461" s="64"/>
      <c r="AM461" s="65"/>
      <c r="AN461" s="66"/>
      <c r="AP461" s="193"/>
    </row>
    <row r="462" spans="31:42" ht="9">
      <c r="AE462" s="201"/>
      <c r="AF462" s="202"/>
      <c r="AI462" s="192"/>
      <c r="AL462" s="64"/>
      <c r="AM462" s="65"/>
      <c r="AN462" s="66"/>
      <c r="AP462" s="193"/>
    </row>
    <row r="463" spans="31:42" ht="9">
      <c r="AE463" s="201"/>
      <c r="AF463" s="202"/>
      <c r="AI463" s="192"/>
      <c r="AL463" s="64"/>
      <c r="AM463" s="65"/>
      <c r="AN463" s="66"/>
      <c r="AP463" s="193"/>
    </row>
    <row r="464" spans="38:39" ht="9">
      <c r="AL464" s="64"/>
      <c r="AM464" s="65"/>
    </row>
    <row r="465" spans="38:39" ht="9">
      <c r="AL465" s="64"/>
      <c r="AM465" s="65"/>
    </row>
    <row r="466" spans="38:39" ht="9">
      <c r="AL466" s="64"/>
      <c r="AM466" s="65"/>
    </row>
    <row r="467" spans="38:39" ht="9">
      <c r="AL467" s="64"/>
      <c r="AM467" s="65"/>
    </row>
    <row r="468" spans="38:39" ht="9">
      <c r="AL468" s="64"/>
      <c r="AM468" s="65"/>
    </row>
    <row r="469" spans="38:39" ht="9">
      <c r="AL469" s="64"/>
      <c r="AM469" s="65"/>
    </row>
    <row r="470" spans="38:39" ht="9">
      <c r="AL470" s="64"/>
      <c r="AM470" s="65"/>
    </row>
    <row r="471" spans="38:39" ht="9">
      <c r="AL471" s="64"/>
      <c r="AM471" s="65"/>
    </row>
    <row r="472" spans="38:39" ht="9">
      <c r="AL472" s="64"/>
      <c r="AM472" s="65"/>
    </row>
    <row r="473" spans="38:39" ht="9">
      <c r="AL473" s="64"/>
      <c r="AM473" s="65"/>
    </row>
    <row r="474" spans="38:39" ht="9">
      <c r="AL474" s="64"/>
      <c r="AM474" s="65"/>
    </row>
    <row r="475" spans="38:39" ht="9">
      <c r="AL475" s="64"/>
      <c r="AM475" s="65"/>
    </row>
    <row r="476" spans="38:39" ht="9">
      <c r="AL476" s="64"/>
      <c r="AM476" s="65"/>
    </row>
    <row r="477" spans="38:39" ht="9">
      <c r="AL477" s="64"/>
      <c r="AM477" s="65"/>
    </row>
    <row r="478" spans="38:39" ht="9">
      <c r="AL478" s="64"/>
      <c r="AM478" s="65"/>
    </row>
    <row r="479" spans="38:39" ht="9">
      <c r="AL479" s="64"/>
      <c r="AM479" s="65"/>
    </row>
    <row r="480" spans="38:39" ht="9">
      <c r="AL480" s="64"/>
      <c r="AM480" s="65"/>
    </row>
    <row r="481" spans="38:39" ht="9">
      <c r="AL481" s="64"/>
      <c r="AM481" s="65"/>
    </row>
    <row r="482" spans="38:39" ht="9">
      <c r="AL482" s="64"/>
      <c r="AM482" s="65"/>
    </row>
    <row r="483" spans="38:39" ht="9">
      <c r="AL483" s="64"/>
      <c r="AM483" s="65"/>
    </row>
    <row r="484" spans="38:39" ht="9">
      <c r="AL484" s="64"/>
      <c r="AM484" s="65"/>
    </row>
    <row r="485" spans="38:39" ht="9">
      <c r="AL485" s="64"/>
      <c r="AM485" s="65"/>
    </row>
    <row r="486" spans="38:39" ht="9">
      <c r="AL486" s="64"/>
      <c r="AM486" s="65"/>
    </row>
    <row r="487" spans="38:39" ht="9">
      <c r="AL487" s="64"/>
      <c r="AM487" s="65"/>
    </row>
    <row r="488" spans="38:39" ht="9">
      <c r="AL488" s="64"/>
      <c r="AM488" s="65"/>
    </row>
    <row r="489" spans="38:39" ht="9">
      <c r="AL489" s="64"/>
      <c r="AM489" s="65"/>
    </row>
    <row r="490" spans="38:39" ht="9">
      <c r="AL490" s="64"/>
      <c r="AM490" s="65"/>
    </row>
    <row r="491" spans="38:39" ht="9">
      <c r="AL491" s="64"/>
      <c r="AM491" s="65"/>
    </row>
    <row r="492" spans="38:39" ht="9">
      <c r="AL492" s="64"/>
      <c r="AM492" s="65"/>
    </row>
    <row r="493" spans="38:39" ht="9">
      <c r="AL493" s="64"/>
      <c r="AM493" s="65"/>
    </row>
    <row r="494" ht="9">
      <c r="AM494" s="63"/>
    </row>
    <row r="495" ht="9">
      <c r="AM495" s="63"/>
    </row>
    <row r="496" ht="9">
      <c r="AM496" s="63"/>
    </row>
    <row r="497" ht="9">
      <c r="AM497" s="63"/>
    </row>
    <row r="498" ht="9">
      <c r="AM498" s="63"/>
    </row>
    <row r="499" ht="9">
      <c r="AM499" s="63"/>
    </row>
    <row r="500" ht="9">
      <c r="AM500" s="63"/>
    </row>
    <row r="501" ht="9">
      <c r="AM501" s="63"/>
    </row>
    <row r="502" ht="9">
      <c r="AM502" s="63"/>
    </row>
    <row r="503" ht="9">
      <c r="AM503" s="63"/>
    </row>
    <row r="504" ht="9">
      <c r="AM504" s="63"/>
    </row>
    <row r="505" ht="9">
      <c r="AM505" s="63"/>
    </row>
    <row r="506" ht="9">
      <c r="AM506" s="63"/>
    </row>
    <row r="507" ht="9">
      <c r="AM507" s="63"/>
    </row>
    <row r="508" ht="9">
      <c r="AM508" s="63"/>
    </row>
    <row r="509" ht="9">
      <c r="AM509" s="63"/>
    </row>
    <row r="510" ht="9">
      <c r="AM510" s="63"/>
    </row>
    <row r="511" ht="9">
      <c r="AM511" s="63"/>
    </row>
    <row r="512" ht="9">
      <c r="AM512" s="63"/>
    </row>
    <row r="513" ht="9">
      <c r="AM513" s="63"/>
    </row>
    <row r="514" ht="9">
      <c r="AM514" s="63"/>
    </row>
    <row r="515" ht="9">
      <c r="AM515" s="63"/>
    </row>
    <row r="516" ht="9">
      <c r="AM516" s="63"/>
    </row>
    <row r="517" ht="9">
      <c r="AM517" s="63"/>
    </row>
  </sheetData>
  <mergeCells count="9">
    <mergeCell ref="A1:IV1"/>
    <mergeCell ref="P2:S2"/>
    <mergeCell ref="T2:Z2"/>
    <mergeCell ref="AA2:AC2"/>
    <mergeCell ref="AD2:AE2"/>
    <mergeCell ref="C2:D2"/>
    <mergeCell ref="E2:F2"/>
    <mergeCell ref="G2:L2"/>
    <mergeCell ref="M2:O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gummy</dc:creator>
  <cp:keywords/>
  <dc:description/>
  <cp:lastModifiedBy>gummy</cp:lastModifiedBy>
  <dcterms:created xsi:type="dcterms:W3CDTF">2006-06-28T19:06:02Z</dcterms:created>
  <dcterms:modified xsi:type="dcterms:W3CDTF">2006-07-13T21:54:27Z</dcterms:modified>
  <cp:category/>
  <cp:version/>
  <cp:contentType/>
  <cp:contentStatus/>
</cp:coreProperties>
</file>