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2585"/>
  </bookViews>
  <sheets>
    <sheet name="emdat-advandced-search - tropi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16" i="1" l="1"/>
  <c r="M15" i="1" l="1"/>
  <c r="M14" i="1"/>
  <c r="N14" i="1" s="1"/>
  <c r="O14" i="1" s="1"/>
  <c r="L15" i="1"/>
  <c r="L14" i="1"/>
  <c r="N15" i="1" l="1"/>
  <c r="O15" i="1" s="1"/>
  <c r="O16" i="1" s="1"/>
  <c r="M16" i="1"/>
  <c r="M12" i="1"/>
  <c r="M11" i="1"/>
  <c r="N11" i="1" s="1"/>
  <c r="O11" i="1" s="1"/>
  <c r="M10" i="1"/>
  <c r="M9" i="1"/>
  <c r="M8" i="1"/>
  <c r="N8" i="1" s="1"/>
  <c r="O8" i="1" s="1"/>
  <c r="M7" i="1"/>
  <c r="N7" i="1" s="1"/>
  <c r="O7" i="1" s="1"/>
  <c r="M6" i="1"/>
  <c r="M5" i="1"/>
  <c r="M4" i="1"/>
  <c r="N4" i="1" s="1"/>
  <c r="O4" i="1" s="1"/>
  <c r="M3" i="1"/>
  <c r="N3" i="1" s="1"/>
  <c r="O3" i="1" s="1"/>
  <c r="M2" i="1"/>
  <c r="L12" i="1"/>
  <c r="L11" i="1"/>
  <c r="L10" i="1"/>
  <c r="L9" i="1"/>
  <c r="L8" i="1"/>
  <c r="L7" i="1"/>
  <c r="L6" i="1"/>
  <c r="L5" i="1"/>
  <c r="L4" i="1"/>
  <c r="L3" i="1"/>
  <c r="L2" i="1"/>
  <c r="N12" i="1" l="1"/>
  <c r="O12" i="1" s="1"/>
  <c r="N2" i="1"/>
  <c r="O2" i="1" s="1"/>
  <c r="N6" i="1"/>
  <c r="O6" i="1" s="1"/>
  <c r="N10" i="1"/>
  <c r="O10" i="1" s="1"/>
  <c r="N5" i="1"/>
  <c r="O5" i="1" s="1"/>
  <c r="N9" i="1"/>
  <c r="O9" i="1" s="1"/>
</calcChain>
</file>

<file path=xl/sharedStrings.xml><?xml version="1.0" encoding="utf-8"?>
<sst xmlns="http://schemas.openxmlformats.org/spreadsheetml/2006/main" count="136" uniqueCount="136">
  <si>
    <t>id</t>
  </si>
  <si>
    <t>year</t>
  </si>
  <si>
    <t>no_disasters</t>
  </si>
  <si>
    <t>no_killed</t>
  </si>
  <si>
    <t>no_injured</t>
  </si>
  <si>
    <t>no_affected</t>
  </si>
  <si>
    <t>no_homeless</t>
  </si>
  <si>
    <t>total_affected</t>
  </si>
  <si>
    <t>total_dam</t>
  </si>
  <si>
    <t>1900:0003</t>
  </si>
  <si>
    <t>1902:0005</t>
  </si>
  <si>
    <t>1903:0008</t>
  </si>
  <si>
    <t>1904:0003</t>
  </si>
  <si>
    <t>1905:0004</t>
  </si>
  <si>
    <t>1906:0004</t>
  </si>
  <si>
    <t>1909:0003</t>
  </si>
  <si>
    <t>1910:0003</t>
  </si>
  <si>
    <t>1911:0004</t>
  </si>
  <si>
    <t>1912:0005</t>
  </si>
  <si>
    <t>1914:0001</t>
  </si>
  <si>
    <t>1915:0005</t>
  </si>
  <si>
    <t>1916:0004</t>
  </si>
  <si>
    <t>1917:0005</t>
  </si>
  <si>
    <t>1918:0003</t>
  </si>
  <si>
    <t>1919:0002</t>
  </si>
  <si>
    <t>1922:0003</t>
  </si>
  <si>
    <t>1923:0003</t>
  </si>
  <si>
    <t>1924:0002</t>
  </si>
  <si>
    <t>1925:0004</t>
  </si>
  <si>
    <t>1926:0003</t>
  </si>
  <si>
    <t>1927:0008</t>
  </si>
  <si>
    <t>1928:0013</t>
  </si>
  <si>
    <t>1929:0003</t>
  </si>
  <si>
    <t>1930:0009</t>
  </si>
  <si>
    <t>1931:0006</t>
  </si>
  <si>
    <t>1932:0002</t>
  </si>
  <si>
    <t>1933:0004</t>
  </si>
  <si>
    <t>1934:0007</t>
  </si>
  <si>
    <t>1935:0007</t>
  </si>
  <si>
    <t>1936:0004</t>
  </si>
  <si>
    <t>1937:0006</t>
  </si>
  <si>
    <t>1938:0004</t>
  </si>
  <si>
    <t>1939:0003</t>
  </si>
  <si>
    <t>1940:0005</t>
  </si>
  <si>
    <t>1941:0002</t>
  </si>
  <si>
    <t>1942:0005</t>
  </si>
  <si>
    <t>1943:0009</t>
  </si>
  <si>
    <t>1944:0006</t>
  </si>
  <si>
    <t>1945:0002</t>
  </si>
  <si>
    <t>1946:0005</t>
  </si>
  <si>
    <t>1947:0008</t>
  </si>
  <si>
    <t>1948:0003</t>
  </si>
  <si>
    <t>1949:0007</t>
  </si>
  <si>
    <t>1950:0009</t>
  </si>
  <si>
    <t>1951:0010</t>
  </si>
  <si>
    <t>1952:0001</t>
  </si>
  <si>
    <t>1953:0018</t>
  </si>
  <si>
    <t>1954:0015</t>
  </si>
  <si>
    <t>1955:0003</t>
  </si>
  <si>
    <t>1956:0007</t>
  </si>
  <si>
    <t>1957:0006</t>
  </si>
  <si>
    <t>1958:0005</t>
  </si>
  <si>
    <t>1959:0004</t>
  </si>
  <si>
    <t>1960:0008</t>
  </si>
  <si>
    <t>1961:0003</t>
  </si>
  <si>
    <t>1962:0010</t>
  </si>
  <si>
    <t>1963:0012</t>
  </si>
  <si>
    <t>1964:0012</t>
  </si>
  <si>
    <t>1965:0010</t>
  </si>
  <si>
    <t>1966:0022</t>
  </si>
  <si>
    <t>1967:0034</t>
  </si>
  <si>
    <t>1968:0001</t>
  </si>
  <si>
    <t>1969:0049</t>
  </si>
  <si>
    <t>1970:0017</t>
  </si>
  <si>
    <t>1971:0026</t>
  </si>
  <si>
    <t>1972:0015</t>
  </si>
  <si>
    <t>1973:0021</t>
  </si>
  <si>
    <t>1974:0029</t>
  </si>
  <si>
    <t>1975:0013</t>
  </si>
  <si>
    <t>1976:0019</t>
  </si>
  <si>
    <t>1977:0039</t>
  </si>
  <si>
    <t>1978:0032</t>
  </si>
  <si>
    <t>1979:0016</t>
  </si>
  <si>
    <t>1980:0029</t>
  </si>
  <si>
    <t>1981:0024</t>
  </si>
  <si>
    <t>1982:0024</t>
  </si>
  <si>
    <t>1983:0038</t>
  </si>
  <si>
    <t>1984:0017</t>
  </si>
  <si>
    <t>1985:0013</t>
  </si>
  <si>
    <t>1986:0029</t>
  </si>
  <si>
    <t>1987:0048</t>
  </si>
  <si>
    <t>1988:0040</t>
  </si>
  <si>
    <t>1989:0002</t>
  </si>
  <si>
    <t>1990:0003</t>
  </si>
  <si>
    <t>1991:0120</t>
  </si>
  <si>
    <t>1992:0001</t>
  </si>
  <si>
    <t>1993:0002</t>
  </si>
  <si>
    <t>1994:0008</t>
  </si>
  <si>
    <t>1995:0102</t>
  </si>
  <si>
    <t>1996:0052</t>
  </si>
  <si>
    <t>1997:0013</t>
  </si>
  <si>
    <t>1998:0051</t>
  </si>
  <si>
    <t>1999:0023</t>
  </si>
  <si>
    <t>2000:0037</t>
  </si>
  <si>
    <t>2001:0054</t>
  </si>
  <si>
    <t>2002:0004</t>
  </si>
  <si>
    <t>2003:0024</t>
  </si>
  <si>
    <t>2004:0004</t>
  </si>
  <si>
    <t>2005:0048</t>
  </si>
  <si>
    <t>2006:0043</t>
  </si>
  <si>
    <t>2007:0032</t>
  </si>
  <si>
    <t>2008:0043</t>
  </si>
  <si>
    <t>2009:0047</t>
  </si>
  <si>
    <t>2010:0044</t>
  </si>
  <si>
    <t>2011:0057</t>
  </si>
  <si>
    <t>2012:0005</t>
  </si>
  <si>
    <t>2013:0008</t>
  </si>
  <si>
    <t>Decadal Aggregates</t>
  </si>
  <si>
    <t>1900-09</t>
  </si>
  <si>
    <t>1910-19</t>
  </si>
  <si>
    <t>1920-29</t>
  </si>
  <si>
    <t>1930-39</t>
  </si>
  <si>
    <t>1940-49</t>
  </si>
  <si>
    <t>1950-59</t>
  </si>
  <si>
    <t>1960-69</t>
  </si>
  <si>
    <t>1970-79</t>
  </si>
  <si>
    <t>1980-89</t>
  </si>
  <si>
    <t>1990-99</t>
  </si>
  <si>
    <t>2000-09</t>
  </si>
  <si>
    <t>Deaths</t>
  </si>
  <si>
    <t>Population</t>
  </si>
  <si>
    <t>Death rate</t>
  </si>
  <si>
    <t>1960-1984</t>
  </si>
  <si>
    <t>1986-2009</t>
  </si>
  <si>
    <t>Percentage change:</t>
  </si>
  <si>
    <t>Death rate per 100,000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</si>
</sst>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3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/Documents/Research/Data/climate/disast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weather disasters"/>
      <sheetName val="aggregates"/>
      <sheetName val="breakdown"/>
      <sheetName val="GDP -- Maddison"/>
      <sheetName val="population - Maddison"/>
      <sheetName val="Sheet1"/>
      <sheetName val="SoCal precipitation history"/>
    </sheetNames>
    <sheetDataSet>
      <sheetData sheetId="0"/>
      <sheetData sheetId="1">
        <row r="17">
          <cell r="C17">
            <v>1563463986</v>
          </cell>
        </row>
        <row r="18">
          <cell r="C18">
            <v>1792924702.8219833</v>
          </cell>
        </row>
        <row r="19">
          <cell r="C19">
            <v>1863466338.2127366</v>
          </cell>
        </row>
        <row r="20">
          <cell r="C20">
            <v>2081329806.3904169</v>
          </cell>
        </row>
        <row r="21">
          <cell r="C21">
            <v>2299193274.5680966</v>
          </cell>
        </row>
        <row r="22">
          <cell r="C22">
            <v>2750713076.7625785</v>
          </cell>
        </row>
        <row r="23">
          <cell r="C23">
            <v>3309294081.6943283</v>
          </cell>
        </row>
        <row r="24">
          <cell r="C24">
            <v>4030305990.9024773</v>
          </cell>
        </row>
        <row r="25">
          <cell r="C25">
            <v>4801378802.7550058</v>
          </cell>
        </row>
        <row r="26">
          <cell r="C26">
            <v>5638109223.6418247</v>
          </cell>
        </row>
        <row r="27">
          <cell r="C27">
            <v>6422428018.1354218</v>
          </cell>
        </row>
      </sheetData>
      <sheetData sheetId="2"/>
      <sheetData sheetId="3"/>
      <sheetData sheetId="4">
        <row r="196">
          <cell r="EV196">
            <v>3041506.6029928224</v>
          </cell>
          <cell r="EW196">
            <v>3082161.2240000004</v>
          </cell>
          <cell r="EX196">
            <v>3135786.8605835219</v>
          </cell>
          <cell r="EY196">
            <v>3201354.0810484597</v>
          </cell>
          <cell r="EZ196">
            <v>3266477.4622008023</v>
          </cell>
          <cell r="FA196">
            <v>3333138.0673381141</v>
          </cell>
          <cell r="FB196">
            <v>3402223.5897609047</v>
          </cell>
          <cell r="FC196">
            <v>3471463.6542965914</v>
          </cell>
          <cell r="FD196">
            <v>3543086.3928364222</v>
          </cell>
          <cell r="FE196">
            <v>3615742.8818856478</v>
          </cell>
          <cell r="FF196">
            <v>3691157.4281273154</v>
          </cell>
          <cell r="FG196">
            <v>3769818.4019999998</v>
          </cell>
          <cell r="FH196">
            <v>3846498.5877153566</v>
          </cell>
          <cell r="FI196">
            <v>3922793.3523736238</v>
          </cell>
          <cell r="FJ196">
            <v>3997676.8698013788</v>
          </cell>
          <cell r="FK196">
            <v>4070670.6320806174</v>
          </cell>
          <cell r="FL196">
            <v>4141444.8631408294</v>
          </cell>
          <cell r="FM196">
            <v>4213538.6494026985</v>
          </cell>
          <cell r="FN196">
            <v>4286316.8524751756</v>
          </cell>
          <cell r="FO196">
            <v>4363144.2719077831</v>
          </cell>
          <cell r="FP196">
            <v>4439528.7309999997</v>
          </cell>
          <cell r="FQ196">
            <v>4514837.5848859288</v>
          </cell>
          <cell r="FR196">
            <v>4587307.4211816136</v>
          </cell>
          <cell r="FS196">
            <v>4676388.3772126697</v>
          </cell>
          <cell r="FT196">
            <v>4756521.2125098854</v>
          </cell>
          <cell r="FU196">
            <v>4837719.1140000001</v>
          </cell>
          <cell r="FV196">
            <v>4920967.5960479705</v>
          </cell>
          <cell r="FW196">
            <v>5006671.582989716</v>
          </cell>
          <cell r="FX196">
            <v>5093306.0514006782</v>
          </cell>
          <cell r="FY196">
            <v>5180540.3563215956</v>
          </cell>
          <cell r="FZ196">
            <v>5269029.2280000011</v>
          </cell>
          <cell r="GA196">
            <v>5351921.7245270899</v>
          </cell>
          <cell r="GB196">
            <v>5435721.5212778132</v>
          </cell>
          <cell r="GC196">
            <v>5518127.0881781876</v>
          </cell>
          <cell r="GD196">
            <v>5599396.1870057406</v>
          </cell>
          <cell r="GE196">
            <v>5681574.9560000002</v>
          </cell>
          <cell r="GF196">
            <v>5762211.7738871714</v>
          </cell>
          <cell r="GG196">
            <v>5842121.5533002056</v>
          </cell>
          <cell r="GH196">
            <v>5921366.3500568317</v>
          </cell>
          <cell r="GI196">
            <v>5999621.8541851975</v>
          </cell>
          <cell r="GJ196">
            <v>6076557.5229999991</v>
          </cell>
          <cell r="GK196">
            <v>6154790.9691881295</v>
          </cell>
          <cell r="GL196">
            <v>6231703.9451400246</v>
          </cell>
          <cell r="GM196">
            <v>6308364.3770571873</v>
          </cell>
          <cell r="GN196">
            <v>6374055.9165774947</v>
          </cell>
          <cell r="GO196">
            <v>6462986.5550000016</v>
          </cell>
          <cell r="GP196">
            <v>6540213.8625144102</v>
          </cell>
          <cell r="GQ196">
            <v>6616689.0114353634</v>
          </cell>
          <cell r="GR196">
            <v>6694832.0214416189</v>
          </cell>
          <cell r="GS196">
            <v>6764086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workbookViewId="0">
      <selection activeCell="K18" sqref="K18"/>
    </sheetView>
  </sheetViews>
  <sheetFormatPr defaultRowHeight="15" x14ac:dyDescent="0.25"/>
  <cols>
    <col min="11" max="11" width="18.5703125" bestFit="1" customWidth="1"/>
    <col min="13" max="13" width="12.7109375" bestFit="1" customWidth="1"/>
    <col min="14" max="14" width="12" hidden="1" customWidth="1"/>
    <col min="15" max="15" width="21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K1" t="s">
        <v>117</v>
      </c>
      <c r="L1" t="s">
        <v>129</v>
      </c>
      <c r="M1" t="s">
        <v>130</v>
      </c>
      <c r="N1" t="s">
        <v>131</v>
      </c>
      <c r="O1" t="s">
        <v>135</v>
      </c>
    </row>
    <row r="2" spans="1:15" x14ac:dyDescent="0.25">
      <c r="A2" t="s">
        <v>9</v>
      </c>
      <c r="B2">
        <v>1900</v>
      </c>
      <c r="C2">
        <v>1</v>
      </c>
      <c r="D2">
        <v>6000</v>
      </c>
      <c r="E2">
        <v>0</v>
      </c>
      <c r="F2">
        <v>0</v>
      </c>
      <c r="G2">
        <v>0</v>
      </c>
      <c r="H2">
        <v>0</v>
      </c>
      <c r="I2">
        <v>30000</v>
      </c>
      <c r="K2" t="s">
        <v>118</v>
      </c>
      <c r="L2">
        <f>SUM(D2:D8)</f>
        <v>17916</v>
      </c>
      <c r="M2" s="1">
        <f>[1]aggregates!$C17</f>
        <v>1563463986</v>
      </c>
      <c r="N2">
        <f>L2/M2</f>
        <v>1.1459170252994877E-5</v>
      </c>
      <c r="O2">
        <f>N2*100000</f>
        <v>1.1459170252994877</v>
      </c>
    </row>
    <row r="3" spans="1:15" x14ac:dyDescent="0.25">
      <c r="A3" t="s">
        <v>10</v>
      </c>
      <c r="B3">
        <v>1902</v>
      </c>
      <c r="C3">
        <v>1</v>
      </c>
      <c r="D3">
        <v>600</v>
      </c>
      <c r="E3">
        <v>0</v>
      </c>
      <c r="F3">
        <v>0</v>
      </c>
      <c r="G3">
        <v>0</v>
      </c>
      <c r="H3">
        <v>0</v>
      </c>
      <c r="I3">
        <v>0</v>
      </c>
      <c r="K3" t="s">
        <v>119</v>
      </c>
      <c r="L3">
        <f>SUM(D9:D17)</f>
        <v>59188</v>
      </c>
      <c r="M3" s="1">
        <f>[1]aggregates!$C18</f>
        <v>1792924702.8219833</v>
      </c>
      <c r="N3">
        <f t="shared" ref="N3:N12" si="0">L3/M3</f>
        <v>3.3011983106061693E-5</v>
      </c>
      <c r="O3">
        <f t="shared" ref="O3:O12" si="1">N3*100000</f>
        <v>3.3011983106061695</v>
      </c>
    </row>
    <row r="4" spans="1:15" x14ac:dyDescent="0.25">
      <c r="A4" t="s">
        <v>11</v>
      </c>
      <c r="B4">
        <v>1903</v>
      </c>
      <c r="C4">
        <v>1</v>
      </c>
      <c r="D4">
        <v>65</v>
      </c>
      <c r="E4">
        <v>0</v>
      </c>
      <c r="F4">
        <v>0</v>
      </c>
      <c r="G4">
        <v>0</v>
      </c>
      <c r="H4">
        <v>0</v>
      </c>
      <c r="I4">
        <v>0</v>
      </c>
      <c r="K4" t="s">
        <v>120</v>
      </c>
      <c r="L4">
        <f>SUM(D18:D25)</f>
        <v>118827</v>
      </c>
      <c r="M4" s="1">
        <f>[1]aggregates!$C19</f>
        <v>1863466338.2127366</v>
      </c>
      <c r="N4">
        <f t="shared" si="0"/>
        <v>6.376664690061844E-5</v>
      </c>
      <c r="O4">
        <f t="shared" si="1"/>
        <v>6.376664690061844</v>
      </c>
    </row>
    <row r="5" spans="1:15" x14ac:dyDescent="0.25">
      <c r="A5" t="s">
        <v>12</v>
      </c>
      <c r="B5">
        <v>1904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K5" t="s">
        <v>121</v>
      </c>
      <c r="L5">
        <f>SUM(D26:D35)</f>
        <v>92866</v>
      </c>
      <c r="M5" s="1">
        <f>[1]aggregates!$C20</f>
        <v>2081329806.3904169</v>
      </c>
      <c r="N5">
        <f t="shared" si="0"/>
        <v>4.4618589382071317E-5</v>
      </c>
      <c r="O5">
        <f t="shared" si="1"/>
        <v>4.4618589382071319</v>
      </c>
    </row>
    <row r="6" spans="1:15" x14ac:dyDescent="0.25">
      <c r="A6" t="s">
        <v>13</v>
      </c>
      <c r="B6">
        <v>1905</v>
      </c>
      <c r="C6">
        <v>1</v>
      </c>
      <c r="D6">
        <v>240</v>
      </c>
      <c r="E6">
        <v>0</v>
      </c>
      <c r="F6">
        <v>0</v>
      </c>
      <c r="G6">
        <v>0</v>
      </c>
      <c r="H6">
        <v>0</v>
      </c>
      <c r="I6">
        <v>0</v>
      </c>
      <c r="K6" t="s">
        <v>122</v>
      </c>
      <c r="L6">
        <f>SUM(D36:D45)</f>
        <v>126308</v>
      </c>
      <c r="M6" s="1">
        <f>[1]aggregates!$C21</f>
        <v>2299193274.5680966</v>
      </c>
      <c r="N6">
        <f t="shared" si="0"/>
        <v>5.4935790477956646E-5</v>
      </c>
      <c r="O6">
        <f t="shared" si="1"/>
        <v>5.4935790477956647</v>
      </c>
    </row>
    <row r="7" spans="1:15" x14ac:dyDescent="0.25">
      <c r="A7" t="s">
        <v>14</v>
      </c>
      <c r="B7">
        <v>1906</v>
      </c>
      <c r="C7">
        <v>3</v>
      </c>
      <c r="D7">
        <v>10298</v>
      </c>
      <c r="E7">
        <v>0</v>
      </c>
      <c r="F7">
        <v>0</v>
      </c>
      <c r="G7">
        <v>0</v>
      </c>
      <c r="H7">
        <v>0</v>
      </c>
      <c r="I7">
        <v>20000</v>
      </c>
      <c r="K7" t="s">
        <v>123</v>
      </c>
      <c r="L7">
        <f>SUM(D46:D55)</f>
        <v>27101</v>
      </c>
      <c r="M7" s="1">
        <f>[1]aggregates!$C22</f>
        <v>2750713076.7625785</v>
      </c>
      <c r="N7">
        <f t="shared" si="0"/>
        <v>9.8523543691064363E-6</v>
      </c>
      <c r="O7">
        <f t="shared" si="1"/>
        <v>0.98523543691064364</v>
      </c>
    </row>
    <row r="8" spans="1:15" x14ac:dyDescent="0.25">
      <c r="A8" t="s">
        <v>15</v>
      </c>
      <c r="B8">
        <v>1909</v>
      </c>
      <c r="C8">
        <v>5</v>
      </c>
      <c r="D8">
        <v>713</v>
      </c>
      <c r="E8">
        <v>0</v>
      </c>
      <c r="F8">
        <v>0</v>
      </c>
      <c r="G8">
        <v>0</v>
      </c>
      <c r="H8">
        <v>0</v>
      </c>
      <c r="I8">
        <v>0</v>
      </c>
      <c r="K8" t="s">
        <v>124</v>
      </c>
      <c r="L8">
        <f>SUM(D56:D65)</f>
        <v>129761</v>
      </c>
      <c r="M8" s="1">
        <f>[1]aggregates!$C23</f>
        <v>3309294081.6943283</v>
      </c>
      <c r="N8">
        <f t="shared" si="0"/>
        <v>3.921108151668514E-5</v>
      </c>
      <c r="O8">
        <f t="shared" si="1"/>
        <v>3.921108151668514</v>
      </c>
    </row>
    <row r="9" spans="1:15" x14ac:dyDescent="0.25">
      <c r="A9" t="s">
        <v>16</v>
      </c>
      <c r="B9">
        <v>1910</v>
      </c>
      <c r="C9">
        <v>1</v>
      </c>
      <c r="D9">
        <v>30</v>
      </c>
      <c r="E9">
        <v>0</v>
      </c>
      <c r="F9">
        <v>0</v>
      </c>
      <c r="G9">
        <v>0</v>
      </c>
      <c r="H9">
        <v>0</v>
      </c>
      <c r="I9">
        <v>0</v>
      </c>
      <c r="K9" t="s">
        <v>125</v>
      </c>
      <c r="L9">
        <f>SUM(D66:D75)</f>
        <v>350360</v>
      </c>
      <c r="M9" s="1">
        <f>[1]aggregates!$C24</f>
        <v>4030305990.9024773</v>
      </c>
      <c r="N9">
        <f t="shared" si="0"/>
        <v>8.6931364712967223E-5</v>
      </c>
      <c r="O9">
        <f t="shared" si="1"/>
        <v>8.6931364712967216</v>
      </c>
    </row>
    <row r="10" spans="1:15" x14ac:dyDescent="0.25">
      <c r="A10" t="s">
        <v>17</v>
      </c>
      <c r="B10">
        <v>1911</v>
      </c>
      <c r="C10">
        <v>2</v>
      </c>
      <c r="D10">
        <v>1000</v>
      </c>
      <c r="E10">
        <v>0</v>
      </c>
      <c r="F10">
        <v>0</v>
      </c>
      <c r="G10">
        <v>0</v>
      </c>
      <c r="H10">
        <v>0</v>
      </c>
      <c r="I10">
        <v>20000</v>
      </c>
      <c r="K10" t="s">
        <v>126</v>
      </c>
      <c r="L10">
        <f>SUM(D76:D85)</f>
        <v>38252</v>
      </c>
      <c r="M10" s="1">
        <f>[1]aggregates!$C25</f>
        <v>4801378802.7550058</v>
      </c>
      <c r="N10">
        <f t="shared" si="0"/>
        <v>7.9668781763378479E-6</v>
      </c>
      <c r="O10">
        <f t="shared" si="1"/>
        <v>0.79668781763378482</v>
      </c>
    </row>
    <row r="11" spans="1:15" x14ac:dyDescent="0.25">
      <c r="A11" t="s">
        <v>18</v>
      </c>
      <c r="B11">
        <v>1912</v>
      </c>
      <c r="C11">
        <v>4</v>
      </c>
      <c r="D11">
        <v>51142</v>
      </c>
      <c r="E11">
        <v>0</v>
      </c>
      <c r="F11">
        <v>0</v>
      </c>
      <c r="G11">
        <v>94820</v>
      </c>
      <c r="H11">
        <v>94820</v>
      </c>
      <c r="I11">
        <v>30000</v>
      </c>
      <c r="K11" t="s">
        <v>127</v>
      </c>
      <c r="L11">
        <f>SUM(D86:D95)</f>
        <v>200596</v>
      </c>
      <c r="M11" s="1">
        <f>[1]aggregates!$C26</f>
        <v>5638109223.6418247</v>
      </c>
      <c r="N11">
        <f t="shared" si="0"/>
        <v>3.5578594178143465E-5</v>
      </c>
      <c r="O11">
        <f t="shared" si="1"/>
        <v>3.5578594178143463</v>
      </c>
    </row>
    <row r="12" spans="1:15" x14ac:dyDescent="0.25">
      <c r="A12" t="s">
        <v>19</v>
      </c>
      <c r="B12">
        <v>1914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K12" t="s">
        <v>128</v>
      </c>
      <c r="L12">
        <f>SUM(D96:D105)</f>
        <v>167358</v>
      </c>
      <c r="M12" s="1">
        <f>[1]aggregates!$C27</f>
        <v>6422428018.1354218</v>
      </c>
      <c r="N12">
        <f t="shared" si="0"/>
        <v>2.605836912884356E-5</v>
      </c>
      <c r="O12">
        <f t="shared" si="1"/>
        <v>2.6058369128843561</v>
      </c>
    </row>
    <row r="13" spans="1:15" x14ac:dyDescent="0.25">
      <c r="A13" t="s">
        <v>20</v>
      </c>
      <c r="B13">
        <v>1915</v>
      </c>
      <c r="C13">
        <v>2</v>
      </c>
      <c r="D13">
        <v>2125</v>
      </c>
      <c r="E13">
        <v>0</v>
      </c>
      <c r="F13">
        <v>0</v>
      </c>
      <c r="G13">
        <v>0</v>
      </c>
      <c r="H13">
        <v>0</v>
      </c>
      <c r="I13">
        <v>60000</v>
      </c>
    </row>
    <row r="14" spans="1:15" x14ac:dyDescent="0.25">
      <c r="A14" t="s">
        <v>21</v>
      </c>
      <c r="B14">
        <v>1916</v>
      </c>
      <c r="C14">
        <v>1</v>
      </c>
      <c r="D14">
        <v>300</v>
      </c>
      <c r="E14">
        <v>0</v>
      </c>
      <c r="F14">
        <v>0</v>
      </c>
      <c r="G14">
        <v>0</v>
      </c>
      <c r="H14">
        <v>0</v>
      </c>
      <c r="I14">
        <v>0</v>
      </c>
      <c r="K14" t="s">
        <v>132</v>
      </c>
      <c r="L14">
        <f>SUM(D56:D80)</f>
        <v>492275</v>
      </c>
      <c r="M14" s="1">
        <f>AVERAGE('[1]population - Maddison'!$EV$196:$FT$196)*1000</f>
        <v>3854823362.1103268</v>
      </c>
      <c r="N14">
        <f>L14/M14</f>
        <v>1.2770364651170515E-4</v>
      </c>
      <c r="O14">
        <f>N14*4000</f>
        <v>0.51081458604682062</v>
      </c>
    </row>
    <row r="15" spans="1:15" x14ac:dyDescent="0.25">
      <c r="A15" t="s">
        <v>22</v>
      </c>
      <c r="B15">
        <v>1917</v>
      </c>
      <c r="C15">
        <v>2</v>
      </c>
      <c r="D15">
        <v>4057</v>
      </c>
      <c r="E15">
        <v>0</v>
      </c>
      <c r="F15">
        <v>0</v>
      </c>
      <c r="G15">
        <v>0</v>
      </c>
      <c r="H15">
        <v>0</v>
      </c>
      <c r="I15">
        <v>50000</v>
      </c>
      <c r="K15" t="s">
        <v>133</v>
      </c>
      <c r="L15">
        <f>SUM(D81:D105)</f>
        <v>394052</v>
      </c>
      <c r="M15" s="1">
        <f>AVERAGE('[1]population - Maddison'!$FU$196:$GS$196)*1000</f>
        <v>5825783084.7412949</v>
      </c>
      <c r="N15">
        <f>L15/M15</f>
        <v>6.7639318915269675E-5</v>
      </c>
      <c r="O15">
        <f>N15*4000</f>
        <v>0.27055727566107868</v>
      </c>
    </row>
    <row r="16" spans="1:15" x14ac:dyDescent="0.25">
      <c r="A16" t="s">
        <v>23</v>
      </c>
      <c r="B16">
        <v>1918</v>
      </c>
      <c r="C16">
        <v>1</v>
      </c>
      <c r="D16">
        <v>34</v>
      </c>
      <c r="E16">
        <v>0</v>
      </c>
      <c r="F16">
        <v>0</v>
      </c>
      <c r="G16">
        <v>0</v>
      </c>
      <c r="H16">
        <v>0</v>
      </c>
      <c r="I16">
        <v>0</v>
      </c>
      <c r="K16" s="2" t="s">
        <v>134</v>
      </c>
      <c r="L16" s="2">
        <f>(L15-L14)/L14</f>
        <v>-0.19952871870397643</v>
      </c>
      <c r="M16" s="2">
        <f>(M15-M14)/M15</f>
        <v>0.33831670248644219</v>
      </c>
      <c r="N16" s="2"/>
      <c r="O16" s="2">
        <f>(O15-O14)/O14</f>
        <v>-0.47034152302714444</v>
      </c>
    </row>
    <row r="17" spans="1:9" x14ac:dyDescent="0.25">
      <c r="A17" t="s">
        <v>24</v>
      </c>
      <c r="B17">
        <v>1919</v>
      </c>
      <c r="C17">
        <v>2</v>
      </c>
      <c r="D17">
        <v>500</v>
      </c>
      <c r="E17">
        <v>0</v>
      </c>
      <c r="F17">
        <v>0</v>
      </c>
      <c r="G17">
        <v>0</v>
      </c>
      <c r="H17">
        <v>0</v>
      </c>
      <c r="I17">
        <v>25000</v>
      </c>
    </row>
    <row r="18" spans="1:9" x14ac:dyDescent="0.25">
      <c r="A18" t="s">
        <v>25</v>
      </c>
      <c r="B18">
        <v>1922</v>
      </c>
      <c r="C18">
        <v>2</v>
      </c>
      <c r="D18">
        <v>100000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x14ac:dyDescent="0.25">
      <c r="A19" t="s">
        <v>26</v>
      </c>
      <c r="B19">
        <v>1923</v>
      </c>
      <c r="C19">
        <v>5</v>
      </c>
      <c r="D19">
        <v>3116</v>
      </c>
      <c r="E19">
        <v>0</v>
      </c>
      <c r="F19">
        <v>0</v>
      </c>
      <c r="G19">
        <v>26300</v>
      </c>
      <c r="H19">
        <v>26300</v>
      </c>
      <c r="I19">
        <v>10000</v>
      </c>
    </row>
    <row r="20" spans="1:9" x14ac:dyDescent="0.25">
      <c r="A20" t="s">
        <v>27</v>
      </c>
      <c r="B20">
        <v>1924</v>
      </c>
      <c r="C20">
        <v>2</v>
      </c>
      <c r="D20">
        <v>2242</v>
      </c>
      <c r="E20">
        <v>0</v>
      </c>
      <c r="F20">
        <v>1000000</v>
      </c>
      <c r="G20">
        <v>0</v>
      </c>
      <c r="H20">
        <v>1000000</v>
      </c>
      <c r="I20">
        <v>0</v>
      </c>
    </row>
    <row r="21" spans="1:9" x14ac:dyDescent="0.25">
      <c r="A21" t="s">
        <v>28</v>
      </c>
      <c r="B21">
        <v>1925</v>
      </c>
      <c r="C21">
        <v>2</v>
      </c>
      <c r="D21">
        <v>80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x14ac:dyDescent="0.25">
      <c r="A22" t="s">
        <v>29</v>
      </c>
      <c r="B22">
        <v>1926</v>
      </c>
      <c r="C22">
        <v>6</v>
      </c>
      <c r="D22">
        <v>3568</v>
      </c>
      <c r="E22">
        <v>0</v>
      </c>
      <c r="F22">
        <v>0</v>
      </c>
      <c r="G22">
        <v>40000</v>
      </c>
      <c r="H22">
        <v>40000</v>
      </c>
      <c r="I22">
        <v>73000</v>
      </c>
    </row>
    <row r="23" spans="1:9" x14ac:dyDescent="0.25">
      <c r="A23" t="s">
        <v>30</v>
      </c>
      <c r="B23">
        <v>1927</v>
      </c>
      <c r="C23">
        <v>3</v>
      </c>
      <c r="D23">
        <v>5685</v>
      </c>
      <c r="E23">
        <v>10</v>
      </c>
      <c r="F23">
        <v>40000</v>
      </c>
      <c r="G23">
        <v>0</v>
      </c>
      <c r="H23">
        <v>40010</v>
      </c>
      <c r="I23">
        <v>0</v>
      </c>
    </row>
    <row r="24" spans="1:9" x14ac:dyDescent="0.25">
      <c r="A24" t="s">
        <v>31</v>
      </c>
      <c r="B24">
        <v>1928</v>
      </c>
      <c r="C24">
        <v>5</v>
      </c>
      <c r="D24">
        <v>4136</v>
      </c>
      <c r="E24">
        <v>0</v>
      </c>
      <c r="F24">
        <v>0</v>
      </c>
      <c r="G24">
        <v>0</v>
      </c>
      <c r="H24">
        <v>0</v>
      </c>
      <c r="I24">
        <v>75000</v>
      </c>
    </row>
    <row r="25" spans="1:9" x14ac:dyDescent="0.25">
      <c r="A25" t="s">
        <v>32</v>
      </c>
      <c r="B25">
        <v>1929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x14ac:dyDescent="0.25">
      <c r="A26" t="s">
        <v>33</v>
      </c>
      <c r="B26">
        <v>1930</v>
      </c>
      <c r="C26">
        <v>2</v>
      </c>
      <c r="D26">
        <v>4000</v>
      </c>
      <c r="E26">
        <v>6000</v>
      </c>
      <c r="F26">
        <v>6000</v>
      </c>
      <c r="G26">
        <v>0</v>
      </c>
      <c r="H26">
        <v>12000</v>
      </c>
      <c r="I26">
        <v>40000</v>
      </c>
    </row>
    <row r="27" spans="1:9" x14ac:dyDescent="0.25">
      <c r="A27" t="s">
        <v>34</v>
      </c>
      <c r="B27">
        <v>1931</v>
      </c>
      <c r="C27">
        <v>4</v>
      </c>
      <c r="D27">
        <v>3200</v>
      </c>
      <c r="E27">
        <v>0</v>
      </c>
      <c r="F27">
        <v>0</v>
      </c>
      <c r="G27">
        <v>0</v>
      </c>
      <c r="H27">
        <v>0</v>
      </c>
      <c r="I27">
        <v>7500</v>
      </c>
    </row>
    <row r="28" spans="1:9" x14ac:dyDescent="0.25">
      <c r="A28" t="s">
        <v>35</v>
      </c>
      <c r="B28">
        <v>1932</v>
      </c>
      <c r="C28">
        <v>4</v>
      </c>
      <c r="D28">
        <v>2912</v>
      </c>
      <c r="E28">
        <v>0</v>
      </c>
      <c r="F28">
        <v>0</v>
      </c>
      <c r="G28">
        <v>2500</v>
      </c>
      <c r="H28">
        <v>2500</v>
      </c>
      <c r="I28">
        <v>30000</v>
      </c>
    </row>
    <row r="29" spans="1:9" x14ac:dyDescent="0.25">
      <c r="A29" t="s">
        <v>36</v>
      </c>
      <c r="B29">
        <v>1933</v>
      </c>
      <c r="C29">
        <v>3</v>
      </c>
      <c r="D29">
        <v>63</v>
      </c>
      <c r="E29">
        <v>0</v>
      </c>
      <c r="F29">
        <v>0</v>
      </c>
      <c r="G29">
        <v>0</v>
      </c>
      <c r="H29">
        <v>0</v>
      </c>
      <c r="I29">
        <v>3000</v>
      </c>
    </row>
    <row r="30" spans="1:9" x14ac:dyDescent="0.25">
      <c r="A30" t="s">
        <v>37</v>
      </c>
      <c r="B30">
        <v>1934</v>
      </c>
      <c r="C30">
        <v>4</v>
      </c>
      <c r="D30">
        <v>5091</v>
      </c>
      <c r="E30">
        <v>0</v>
      </c>
      <c r="F30">
        <v>0</v>
      </c>
      <c r="G30">
        <v>0</v>
      </c>
      <c r="H30">
        <v>0</v>
      </c>
      <c r="I30">
        <v>50000</v>
      </c>
    </row>
    <row r="31" spans="1:9" x14ac:dyDescent="0.25">
      <c r="A31" t="s">
        <v>38</v>
      </c>
      <c r="B31">
        <v>1935</v>
      </c>
      <c r="C31">
        <v>6</v>
      </c>
      <c r="D31">
        <v>62607</v>
      </c>
      <c r="E31">
        <v>500</v>
      </c>
      <c r="F31">
        <v>0</v>
      </c>
      <c r="G31">
        <v>0</v>
      </c>
      <c r="H31">
        <v>500</v>
      </c>
      <c r="I31">
        <v>8000</v>
      </c>
    </row>
    <row r="32" spans="1:9" x14ac:dyDescent="0.25">
      <c r="A32" t="s">
        <v>39</v>
      </c>
      <c r="B32">
        <v>1936</v>
      </c>
      <c r="C32">
        <v>4</v>
      </c>
      <c r="D32">
        <v>2854</v>
      </c>
      <c r="E32">
        <v>0</v>
      </c>
      <c r="F32">
        <v>0</v>
      </c>
      <c r="G32">
        <v>150000</v>
      </c>
      <c r="H32">
        <v>150000</v>
      </c>
      <c r="I32">
        <v>0</v>
      </c>
    </row>
    <row r="33" spans="1:9" x14ac:dyDescent="0.25">
      <c r="A33" t="s">
        <v>40</v>
      </c>
      <c r="B33">
        <v>1937</v>
      </c>
      <c r="C33">
        <v>3</v>
      </c>
      <c r="D33">
        <v>11231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x14ac:dyDescent="0.25">
      <c r="A34" t="s">
        <v>41</v>
      </c>
      <c r="B34">
        <v>1938</v>
      </c>
      <c r="C34">
        <v>2</v>
      </c>
      <c r="D34">
        <v>905</v>
      </c>
      <c r="E34">
        <v>0</v>
      </c>
      <c r="F34">
        <v>0</v>
      </c>
      <c r="G34">
        <v>0</v>
      </c>
      <c r="H34">
        <v>0</v>
      </c>
      <c r="I34">
        <v>306000</v>
      </c>
    </row>
    <row r="35" spans="1:9" x14ac:dyDescent="0.25">
      <c r="A35" t="s">
        <v>42</v>
      </c>
      <c r="B35">
        <v>1939</v>
      </c>
      <c r="C35">
        <v>1</v>
      </c>
      <c r="D35">
        <v>3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x14ac:dyDescent="0.25">
      <c r="A36" t="s">
        <v>43</v>
      </c>
      <c r="B36">
        <v>1940</v>
      </c>
      <c r="C36">
        <v>3</v>
      </c>
      <c r="D36">
        <v>123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x14ac:dyDescent="0.25">
      <c r="A37" t="s">
        <v>44</v>
      </c>
      <c r="B37">
        <v>1941</v>
      </c>
      <c r="C37">
        <v>2</v>
      </c>
      <c r="D37">
        <v>5006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t="s">
        <v>45</v>
      </c>
      <c r="B38">
        <v>1942</v>
      </c>
      <c r="C38">
        <v>3</v>
      </c>
      <c r="D38">
        <v>101000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x14ac:dyDescent="0.25">
      <c r="A39" t="s">
        <v>46</v>
      </c>
      <c r="B39">
        <v>1943</v>
      </c>
      <c r="C39">
        <v>2</v>
      </c>
      <c r="D39">
        <v>5000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x14ac:dyDescent="0.25">
      <c r="A40" t="s">
        <v>47</v>
      </c>
      <c r="B40">
        <v>1944</v>
      </c>
      <c r="C40">
        <v>5</v>
      </c>
      <c r="D40">
        <v>726</v>
      </c>
      <c r="E40">
        <v>0</v>
      </c>
      <c r="F40">
        <v>0</v>
      </c>
      <c r="G40">
        <v>12000</v>
      </c>
      <c r="H40">
        <v>12000</v>
      </c>
      <c r="I40">
        <v>100000</v>
      </c>
    </row>
    <row r="41" spans="1:9" x14ac:dyDescent="0.25">
      <c r="A41" t="s">
        <v>48</v>
      </c>
      <c r="B41">
        <v>1945</v>
      </c>
      <c r="C41">
        <v>4</v>
      </c>
      <c r="D41">
        <v>4219</v>
      </c>
      <c r="E41">
        <v>0</v>
      </c>
      <c r="F41">
        <v>1881672</v>
      </c>
      <c r="G41">
        <v>2000</v>
      </c>
      <c r="H41">
        <v>1883672</v>
      </c>
      <c r="I41">
        <v>400000</v>
      </c>
    </row>
    <row r="42" spans="1:9" x14ac:dyDescent="0.25">
      <c r="A42" t="s">
        <v>49</v>
      </c>
      <c r="B42">
        <v>1946</v>
      </c>
      <c r="C42">
        <v>3</v>
      </c>
      <c r="D42">
        <v>287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x14ac:dyDescent="0.25">
      <c r="A43" t="s">
        <v>50</v>
      </c>
      <c r="B43">
        <v>1947</v>
      </c>
      <c r="C43">
        <v>4</v>
      </c>
      <c r="D43">
        <v>4481</v>
      </c>
      <c r="E43">
        <v>0</v>
      </c>
      <c r="F43">
        <v>0</v>
      </c>
      <c r="G43">
        <v>0</v>
      </c>
      <c r="H43">
        <v>0</v>
      </c>
      <c r="I43">
        <v>100000</v>
      </c>
    </row>
    <row r="44" spans="1:9" x14ac:dyDescent="0.25">
      <c r="A44" t="s">
        <v>51</v>
      </c>
      <c r="B44">
        <v>1948</v>
      </c>
      <c r="C44">
        <v>8</v>
      </c>
      <c r="D44">
        <v>2849</v>
      </c>
      <c r="E44">
        <v>300</v>
      </c>
      <c r="F44">
        <v>414153</v>
      </c>
      <c r="G44">
        <v>0</v>
      </c>
      <c r="H44">
        <v>414453</v>
      </c>
      <c r="I44">
        <v>18000</v>
      </c>
    </row>
    <row r="45" spans="1:9" x14ac:dyDescent="0.25">
      <c r="A45" t="s">
        <v>52</v>
      </c>
      <c r="B45">
        <v>1949</v>
      </c>
      <c r="C45">
        <v>5</v>
      </c>
      <c r="D45">
        <v>2617</v>
      </c>
      <c r="E45">
        <v>0</v>
      </c>
      <c r="F45">
        <v>194046</v>
      </c>
      <c r="G45">
        <v>0</v>
      </c>
      <c r="H45">
        <v>194046</v>
      </c>
      <c r="I45">
        <v>0</v>
      </c>
    </row>
    <row r="46" spans="1:9" x14ac:dyDescent="0.25">
      <c r="A46" t="s">
        <v>53</v>
      </c>
      <c r="B46">
        <v>1950</v>
      </c>
      <c r="C46">
        <v>2</v>
      </c>
      <c r="D46">
        <v>511</v>
      </c>
      <c r="E46">
        <v>0</v>
      </c>
      <c r="F46">
        <v>642117</v>
      </c>
      <c r="G46">
        <v>0</v>
      </c>
      <c r="H46">
        <v>642117</v>
      </c>
      <c r="I46">
        <v>1000</v>
      </c>
    </row>
    <row r="47" spans="1:9" x14ac:dyDescent="0.25">
      <c r="A47" t="s">
        <v>54</v>
      </c>
      <c r="B47">
        <v>1951</v>
      </c>
      <c r="C47">
        <v>9</v>
      </c>
      <c r="D47">
        <v>2161</v>
      </c>
      <c r="E47">
        <v>200</v>
      </c>
      <c r="F47">
        <v>80000</v>
      </c>
      <c r="G47">
        <v>0</v>
      </c>
      <c r="H47">
        <v>80200</v>
      </c>
      <c r="I47">
        <v>56250</v>
      </c>
    </row>
    <row r="48" spans="1:9" x14ac:dyDescent="0.25">
      <c r="A48" t="s">
        <v>55</v>
      </c>
      <c r="B48">
        <v>1952</v>
      </c>
      <c r="C48">
        <v>4</v>
      </c>
      <c r="D48">
        <v>1437</v>
      </c>
      <c r="E48">
        <v>1252</v>
      </c>
      <c r="F48">
        <v>1000000</v>
      </c>
      <c r="G48">
        <v>0</v>
      </c>
      <c r="H48">
        <v>1001252</v>
      </c>
      <c r="I48">
        <v>52000</v>
      </c>
    </row>
    <row r="49" spans="1:9" x14ac:dyDescent="0.25">
      <c r="A49" t="s">
        <v>56</v>
      </c>
      <c r="B49">
        <v>1953</v>
      </c>
      <c r="C49">
        <v>4</v>
      </c>
      <c r="D49">
        <v>1346</v>
      </c>
      <c r="E49">
        <v>0</v>
      </c>
      <c r="F49">
        <v>1000000</v>
      </c>
      <c r="G49">
        <v>0</v>
      </c>
      <c r="H49">
        <v>1000000</v>
      </c>
      <c r="I49">
        <v>0</v>
      </c>
    </row>
    <row r="50" spans="1:9" x14ac:dyDescent="0.25">
      <c r="A50" t="s">
        <v>57</v>
      </c>
      <c r="B50">
        <v>1954</v>
      </c>
      <c r="C50">
        <v>9</v>
      </c>
      <c r="D50">
        <v>2550</v>
      </c>
      <c r="E50">
        <v>0</v>
      </c>
      <c r="F50">
        <v>250000</v>
      </c>
      <c r="G50">
        <v>0</v>
      </c>
      <c r="H50">
        <v>250000</v>
      </c>
      <c r="I50">
        <v>831000</v>
      </c>
    </row>
    <row r="51" spans="1:9" x14ac:dyDescent="0.25">
      <c r="A51" t="s">
        <v>58</v>
      </c>
      <c r="B51">
        <v>1955</v>
      </c>
      <c r="C51">
        <v>13</v>
      </c>
      <c r="D51">
        <v>3277</v>
      </c>
      <c r="E51">
        <v>0</v>
      </c>
      <c r="F51">
        <v>0</v>
      </c>
      <c r="G51">
        <v>375000</v>
      </c>
      <c r="H51">
        <v>375000</v>
      </c>
      <c r="I51">
        <v>877000</v>
      </c>
    </row>
    <row r="52" spans="1:9" x14ac:dyDescent="0.25">
      <c r="A52" t="s">
        <v>59</v>
      </c>
      <c r="B52">
        <v>1956</v>
      </c>
      <c r="C52">
        <v>9</v>
      </c>
      <c r="D52">
        <v>2788</v>
      </c>
      <c r="E52">
        <v>0</v>
      </c>
      <c r="F52">
        <v>1000000</v>
      </c>
      <c r="G52">
        <v>0</v>
      </c>
      <c r="H52">
        <v>1000000</v>
      </c>
      <c r="I52">
        <v>0</v>
      </c>
    </row>
    <row r="53" spans="1:9" x14ac:dyDescent="0.25">
      <c r="A53" t="s">
        <v>60</v>
      </c>
      <c r="B53">
        <v>1957</v>
      </c>
      <c r="C53">
        <v>6</v>
      </c>
      <c r="D53">
        <v>1034</v>
      </c>
      <c r="E53">
        <v>111</v>
      </c>
      <c r="F53">
        <v>250000</v>
      </c>
      <c r="G53">
        <v>0</v>
      </c>
      <c r="H53">
        <v>250111</v>
      </c>
      <c r="I53">
        <v>150000</v>
      </c>
    </row>
    <row r="54" spans="1:9" x14ac:dyDescent="0.25">
      <c r="A54" t="s">
        <v>61</v>
      </c>
      <c r="B54">
        <v>1958</v>
      </c>
      <c r="C54">
        <v>9</v>
      </c>
      <c r="D54">
        <v>2481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62</v>
      </c>
      <c r="B55">
        <v>1959</v>
      </c>
      <c r="C55">
        <v>12</v>
      </c>
      <c r="D55">
        <v>9516</v>
      </c>
      <c r="E55">
        <v>0</v>
      </c>
      <c r="F55">
        <v>1501600</v>
      </c>
      <c r="G55">
        <v>0</v>
      </c>
      <c r="H55">
        <v>1501600</v>
      </c>
      <c r="I55">
        <v>672200</v>
      </c>
    </row>
    <row r="56" spans="1:9" x14ac:dyDescent="0.25">
      <c r="A56" t="s">
        <v>63</v>
      </c>
      <c r="B56">
        <v>1960</v>
      </c>
      <c r="C56">
        <v>18</v>
      </c>
      <c r="D56">
        <v>9089</v>
      </c>
      <c r="E56">
        <v>377</v>
      </c>
      <c r="F56">
        <v>644000</v>
      </c>
      <c r="G56">
        <v>1000</v>
      </c>
      <c r="H56">
        <v>645377</v>
      </c>
      <c r="I56">
        <v>454041</v>
      </c>
    </row>
    <row r="57" spans="1:9" x14ac:dyDescent="0.25">
      <c r="A57" t="s">
        <v>64</v>
      </c>
      <c r="B57">
        <v>1961</v>
      </c>
      <c r="C57">
        <v>11</v>
      </c>
      <c r="D57">
        <v>12392</v>
      </c>
      <c r="E57">
        <v>0</v>
      </c>
      <c r="F57">
        <v>8000</v>
      </c>
      <c r="G57">
        <v>1171</v>
      </c>
      <c r="H57">
        <v>9171</v>
      </c>
      <c r="I57">
        <v>480400</v>
      </c>
    </row>
    <row r="58" spans="1:9" x14ac:dyDescent="0.25">
      <c r="A58" t="s">
        <v>65</v>
      </c>
      <c r="B58">
        <v>1962</v>
      </c>
      <c r="C58">
        <v>6</v>
      </c>
      <c r="D58">
        <v>1262</v>
      </c>
      <c r="E58">
        <v>0</v>
      </c>
      <c r="F58">
        <v>0</v>
      </c>
      <c r="G58">
        <v>0</v>
      </c>
      <c r="H58">
        <v>0</v>
      </c>
      <c r="I58">
        <v>269000</v>
      </c>
    </row>
    <row r="59" spans="1:9" x14ac:dyDescent="0.25">
      <c r="A59" t="s">
        <v>66</v>
      </c>
      <c r="B59">
        <v>1963</v>
      </c>
      <c r="C59">
        <v>16</v>
      </c>
      <c r="D59">
        <v>29403</v>
      </c>
      <c r="E59">
        <v>0</v>
      </c>
      <c r="F59">
        <v>1000000</v>
      </c>
      <c r="G59">
        <v>2200</v>
      </c>
      <c r="H59">
        <v>1002200</v>
      </c>
      <c r="I59">
        <v>879090</v>
      </c>
    </row>
    <row r="60" spans="1:9" x14ac:dyDescent="0.25">
      <c r="A60" t="s">
        <v>67</v>
      </c>
      <c r="B60">
        <v>1964</v>
      </c>
      <c r="C60">
        <v>17</v>
      </c>
      <c r="D60">
        <v>10054</v>
      </c>
      <c r="E60">
        <v>1906</v>
      </c>
      <c r="F60">
        <v>2694925</v>
      </c>
      <c r="G60">
        <v>100000</v>
      </c>
      <c r="H60">
        <v>2796831</v>
      </c>
      <c r="I60">
        <v>395650</v>
      </c>
    </row>
    <row r="61" spans="1:9" x14ac:dyDescent="0.25">
      <c r="A61" t="s">
        <v>68</v>
      </c>
      <c r="B61">
        <v>1965</v>
      </c>
      <c r="C61">
        <v>16</v>
      </c>
      <c r="D61">
        <v>59566</v>
      </c>
      <c r="E61">
        <v>600939</v>
      </c>
      <c r="F61">
        <v>10601200</v>
      </c>
      <c r="G61">
        <v>5000200</v>
      </c>
      <c r="H61">
        <v>16202339</v>
      </c>
      <c r="I61">
        <v>1479400</v>
      </c>
    </row>
    <row r="62" spans="1:9" x14ac:dyDescent="0.25">
      <c r="A62" t="s">
        <v>69</v>
      </c>
      <c r="B62">
        <v>1966</v>
      </c>
      <c r="C62">
        <v>19</v>
      </c>
      <c r="D62">
        <v>1986</v>
      </c>
      <c r="E62">
        <v>1567</v>
      </c>
      <c r="F62">
        <v>2280764</v>
      </c>
      <c r="G62">
        <v>423500</v>
      </c>
      <c r="H62">
        <v>2705831</v>
      </c>
      <c r="I62">
        <v>205922</v>
      </c>
    </row>
    <row r="63" spans="1:9" x14ac:dyDescent="0.25">
      <c r="A63" t="s">
        <v>70</v>
      </c>
      <c r="B63">
        <v>1967</v>
      </c>
      <c r="C63">
        <v>18</v>
      </c>
      <c r="D63">
        <v>1956</v>
      </c>
      <c r="E63">
        <v>923</v>
      </c>
      <c r="F63">
        <v>590574</v>
      </c>
      <c r="G63">
        <v>3500</v>
      </c>
      <c r="H63">
        <v>594997</v>
      </c>
      <c r="I63">
        <v>431200</v>
      </c>
    </row>
    <row r="64" spans="1:9" x14ac:dyDescent="0.25">
      <c r="A64" t="s">
        <v>71</v>
      </c>
      <c r="B64">
        <v>1968</v>
      </c>
      <c r="C64">
        <v>16</v>
      </c>
      <c r="D64">
        <v>1449</v>
      </c>
      <c r="E64">
        <v>1053</v>
      </c>
      <c r="F64">
        <v>346423</v>
      </c>
      <c r="G64">
        <v>79513</v>
      </c>
      <c r="H64">
        <v>426989</v>
      </c>
      <c r="I64">
        <v>16938</v>
      </c>
    </row>
    <row r="65" spans="1:9" x14ac:dyDescent="0.25">
      <c r="A65" t="s">
        <v>72</v>
      </c>
      <c r="B65">
        <v>1969</v>
      </c>
      <c r="C65">
        <v>13</v>
      </c>
      <c r="D65">
        <v>2604</v>
      </c>
      <c r="E65">
        <v>16020</v>
      </c>
      <c r="F65">
        <v>523174</v>
      </c>
      <c r="G65">
        <v>26943</v>
      </c>
      <c r="H65">
        <v>566137</v>
      </c>
      <c r="I65">
        <v>1568259</v>
      </c>
    </row>
    <row r="66" spans="1:9" x14ac:dyDescent="0.25">
      <c r="A66" t="s">
        <v>73</v>
      </c>
      <c r="B66">
        <v>1970</v>
      </c>
      <c r="C66">
        <v>18</v>
      </c>
      <c r="D66">
        <v>304103</v>
      </c>
      <c r="E66">
        <v>5032</v>
      </c>
      <c r="F66">
        <v>5409635</v>
      </c>
      <c r="G66">
        <v>75080</v>
      </c>
      <c r="H66">
        <v>5489747</v>
      </c>
      <c r="I66">
        <v>912874</v>
      </c>
    </row>
    <row r="67" spans="1:9" x14ac:dyDescent="0.25">
      <c r="A67" t="s">
        <v>74</v>
      </c>
      <c r="B67">
        <v>1971</v>
      </c>
      <c r="C67">
        <v>15</v>
      </c>
      <c r="D67">
        <v>10544</v>
      </c>
      <c r="E67">
        <v>347</v>
      </c>
      <c r="F67">
        <v>4953000</v>
      </c>
      <c r="G67">
        <v>2049300</v>
      </c>
      <c r="H67">
        <v>7002647</v>
      </c>
      <c r="I67">
        <v>150889</v>
      </c>
    </row>
    <row r="68" spans="1:9" x14ac:dyDescent="0.25">
      <c r="A68" t="s">
        <v>75</v>
      </c>
      <c r="B68">
        <v>1972</v>
      </c>
      <c r="C68">
        <v>18</v>
      </c>
      <c r="D68">
        <v>1033</v>
      </c>
      <c r="E68">
        <v>750</v>
      </c>
      <c r="F68">
        <v>7641400</v>
      </c>
      <c r="G68">
        <v>37000</v>
      </c>
      <c r="H68">
        <v>7679150</v>
      </c>
      <c r="I68">
        <v>2182920</v>
      </c>
    </row>
    <row r="69" spans="1:9" x14ac:dyDescent="0.25">
      <c r="A69" t="s">
        <v>76</v>
      </c>
      <c r="B69">
        <v>1973</v>
      </c>
      <c r="C69">
        <v>11</v>
      </c>
      <c r="D69">
        <v>3165</v>
      </c>
      <c r="E69">
        <v>72</v>
      </c>
      <c r="F69">
        <v>3559588</v>
      </c>
      <c r="G69">
        <v>45200</v>
      </c>
      <c r="H69">
        <v>3604860</v>
      </c>
      <c r="I69">
        <v>9200</v>
      </c>
    </row>
    <row r="70" spans="1:9" x14ac:dyDescent="0.25">
      <c r="A70" t="s">
        <v>77</v>
      </c>
      <c r="B70">
        <v>1974</v>
      </c>
      <c r="C70">
        <v>21</v>
      </c>
      <c r="D70">
        <v>10991</v>
      </c>
      <c r="E70">
        <v>907</v>
      </c>
      <c r="F70">
        <v>889495</v>
      </c>
      <c r="G70">
        <v>6441</v>
      </c>
      <c r="H70">
        <v>896843</v>
      </c>
      <c r="I70">
        <v>1701017</v>
      </c>
    </row>
    <row r="71" spans="1:9" x14ac:dyDescent="0.25">
      <c r="A71" t="s">
        <v>78</v>
      </c>
      <c r="B71">
        <v>1975</v>
      </c>
      <c r="C71">
        <v>14</v>
      </c>
      <c r="D71">
        <v>399</v>
      </c>
      <c r="E71">
        <v>215</v>
      </c>
      <c r="F71">
        <v>864511</v>
      </c>
      <c r="G71">
        <v>3978</v>
      </c>
      <c r="H71">
        <v>868704</v>
      </c>
      <c r="I71">
        <v>1322022</v>
      </c>
    </row>
    <row r="72" spans="1:9" x14ac:dyDescent="0.25">
      <c r="A72" t="s">
        <v>79</v>
      </c>
      <c r="B72">
        <v>1976</v>
      </c>
      <c r="C72">
        <v>20</v>
      </c>
      <c r="D72">
        <v>1489</v>
      </c>
      <c r="E72">
        <v>1618</v>
      </c>
      <c r="F72">
        <v>4304443</v>
      </c>
      <c r="G72">
        <v>111384</v>
      </c>
      <c r="H72">
        <v>4417445</v>
      </c>
      <c r="I72">
        <v>1530853</v>
      </c>
    </row>
    <row r="73" spans="1:9" x14ac:dyDescent="0.25">
      <c r="A73" t="s">
        <v>80</v>
      </c>
      <c r="B73">
        <v>1977</v>
      </c>
      <c r="C73">
        <v>19</v>
      </c>
      <c r="D73">
        <v>14543</v>
      </c>
      <c r="E73">
        <v>941</v>
      </c>
      <c r="F73">
        <v>9302342</v>
      </c>
      <c r="G73">
        <v>5456150</v>
      </c>
      <c r="H73">
        <v>14759433</v>
      </c>
      <c r="I73">
        <v>1104060</v>
      </c>
    </row>
    <row r="74" spans="1:9" x14ac:dyDescent="0.25">
      <c r="A74" t="s">
        <v>81</v>
      </c>
      <c r="B74">
        <v>1978</v>
      </c>
      <c r="C74">
        <v>23</v>
      </c>
      <c r="D74">
        <v>1628</v>
      </c>
      <c r="E74">
        <v>6119</v>
      </c>
      <c r="F74">
        <v>3023562</v>
      </c>
      <c r="G74">
        <v>112829</v>
      </c>
      <c r="H74">
        <v>3142510</v>
      </c>
      <c r="I74">
        <v>1345084</v>
      </c>
    </row>
    <row r="75" spans="1:9" x14ac:dyDescent="0.25">
      <c r="A75" t="s">
        <v>82</v>
      </c>
      <c r="B75">
        <v>1979</v>
      </c>
      <c r="C75">
        <v>26</v>
      </c>
      <c r="D75">
        <v>2465</v>
      </c>
      <c r="E75">
        <v>7193</v>
      </c>
      <c r="F75">
        <v>3598079</v>
      </c>
      <c r="G75">
        <v>432631</v>
      </c>
      <c r="H75">
        <v>4037903</v>
      </c>
      <c r="I75">
        <v>2940186</v>
      </c>
    </row>
    <row r="76" spans="1:9" x14ac:dyDescent="0.25">
      <c r="A76" t="s">
        <v>83</v>
      </c>
      <c r="B76">
        <v>1980</v>
      </c>
      <c r="C76">
        <v>37</v>
      </c>
      <c r="D76">
        <v>1239</v>
      </c>
      <c r="E76">
        <v>1034</v>
      </c>
      <c r="F76">
        <v>16834840</v>
      </c>
      <c r="G76">
        <v>2065379</v>
      </c>
      <c r="H76">
        <v>18901253</v>
      </c>
      <c r="I76">
        <v>1860486</v>
      </c>
    </row>
    <row r="77" spans="1:9" x14ac:dyDescent="0.25">
      <c r="A77" t="s">
        <v>84</v>
      </c>
      <c r="B77">
        <v>1981</v>
      </c>
      <c r="C77">
        <v>25</v>
      </c>
      <c r="D77">
        <v>2386</v>
      </c>
      <c r="E77">
        <v>237</v>
      </c>
      <c r="F77">
        <v>3453571</v>
      </c>
      <c r="G77">
        <v>58958</v>
      </c>
      <c r="H77">
        <v>3512766</v>
      </c>
      <c r="I77">
        <v>513584</v>
      </c>
    </row>
    <row r="78" spans="1:9" x14ac:dyDescent="0.25">
      <c r="A78" t="s">
        <v>85</v>
      </c>
      <c r="B78">
        <v>1982</v>
      </c>
      <c r="C78">
        <v>31</v>
      </c>
      <c r="D78">
        <v>2131</v>
      </c>
      <c r="E78">
        <v>1694</v>
      </c>
      <c r="F78">
        <v>7725772</v>
      </c>
      <c r="G78">
        <v>526083</v>
      </c>
      <c r="H78">
        <v>8253549</v>
      </c>
      <c r="I78">
        <v>2242462</v>
      </c>
    </row>
    <row r="79" spans="1:9" x14ac:dyDescent="0.25">
      <c r="A79" t="s">
        <v>86</v>
      </c>
      <c r="B79">
        <v>1983</v>
      </c>
      <c r="C79">
        <v>26</v>
      </c>
      <c r="D79">
        <v>2692</v>
      </c>
      <c r="E79">
        <v>2977</v>
      </c>
      <c r="F79">
        <v>2501584</v>
      </c>
      <c r="G79">
        <v>672386</v>
      </c>
      <c r="H79">
        <v>3176947</v>
      </c>
      <c r="I79">
        <v>3718715</v>
      </c>
    </row>
    <row r="80" spans="1:9" x14ac:dyDescent="0.25">
      <c r="A80" t="s">
        <v>87</v>
      </c>
      <c r="B80">
        <v>1984</v>
      </c>
      <c r="C80">
        <v>25</v>
      </c>
      <c r="D80">
        <v>3706</v>
      </c>
      <c r="E80">
        <v>3493</v>
      </c>
      <c r="F80">
        <v>6863731</v>
      </c>
      <c r="G80">
        <v>1323026</v>
      </c>
      <c r="H80">
        <v>8190250</v>
      </c>
      <c r="I80">
        <v>1846757</v>
      </c>
    </row>
    <row r="81" spans="1:9" x14ac:dyDescent="0.25">
      <c r="A81" t="s">
        <v>88</v>
      </c>
      <c r="B81">
        <v>1985</v>
      </c>
      <c r="C81">
        <v>25</v>
      </c>
      <c r="D81">
        <v>16433</v>
      </c>
      <c r="E81">
        <v>1920</v>
      </c>
      <c r="F81">
        <v>5017098</v>
      </c>
      <c r="G81">
        <v>757556</v>
      </c>
      <c r="H81">
        <v>5776574</v>
      </c>
      <c r="I81">
        <v>4006348</v>
      </c>
    </row>
    <row r="82" spans="1:9" x14ac:dyDescent="0.25">
      <c r="A82" t="s">
        <v>89</v>
      </c>
      <c r="B82">
        <v>1986</v>
      </c>
      <c r="C82">
        <v>27</v>
      </c>
      <c r="D82">
        <v>1259</v>
      </c>
      <c r="E82">
        <v>5126</v>
      </c>
      <c r="F82">
        <v>13625957</v>
      </c>
      <c r="G82">
        <v>370133</v>
      </c>
      <c r="H82">
        <v>14001216</v>
      </c>
      <c r="I82">
        <v>4689303</v>
      </c>
    </row>
    <row r="83" spans="1:9" x14ac:dyDescent="0.25">
      <c r="A83" t="s">
        <v>90</v>
      </c>
      <c r="B83">
        <v>1987</v>
      </c>
      <c r="C83">
        <v>30</v>
      </c>
      <c r="D83">
        <v>2328</v>
      </c>
      <c r="E83">
        <v>1827</v>
      </c>
      <c r="F83">
        <v>4653027</v>
      </c>
      <c r="G83">
        <v>757371</v>
      </c>
      <c r="H83">
        <v>5412225</v>
      </c>
      <c r="I83">
        <v>1084845</v>
      </c>
    </row>
    <row r="84" spans="1:9" x14ac:dyDescent="0.25">
      <c r="A84" t="s">
        <v>91</v>
      </c>
      <c r="B84">
        <v>1988</v>
      </c>
      <c r="C84">
        <v>31</v>
      </c>
      <c r="D84">
        <v>3018</v>
      </c>
      <c r="E84">
        <v>9264</v>
      </c>
      <c r="F84">
        <v>18779738</v>
      </c>
      <c r="G84">
        <v>2156921</v>
      </c>
      <c r="H84">
        <v>20945923</v>
      </c>
      <c r="I84">
        <v>3173719</v>
      </c>
    </row>
    <row r="85" spans="1:9" x14ac:dyDescent="0.25">
      <c r="A85" t="s">
        <v>92</v>
      </c>
      <c r="B85">
        <v>1989</v>
      </c>
      <c r="C85">
        <v>50</v>
      </c>
      <c r="D85">
        <v>3060</v>
      </c>
      <c r="E85">
        <v>8676</v>
      </c>
      <c r="F85">
        <v>19616948</v>
      </c>
      <c r="G85">
        <v>1046171</v>
      </c>
      <c r="H85">
        <v>20671795</v>
      </c>
      <c r="I85">
        <v>9557099</v>
      </c>
    </row>
    <row r="86" spans="1:9" x14ac:dyDescent="0.25">
      <c r="A86" t="s">
        <v>93</v>
      </c>
      <c r="B86">
        <v>1990</v>
      </c>
      <c r="C86">
        <v>41</v>
      </c>
      <c r="D86">
        <v>3086</v>
      </c>
      <c r="E86">
        <v>1835</v>
      </c>
      <c r="F86">
        <v>15772545</v>
      </c>
      <c r="G86">
        <v>1351022</v>
      </c>
      <c r="H86">
        <v>17125402</v>
      </c>
      <c r="I86">
        <v>7461500</v>
      </c>
    </row>
    <row r="87" spans="1:9" x14ac:dyDescent="0.25">
      <c r="A87" t="s">
        <v>94</v>
      </c>
      <c r="B87">
        <v>1991</v>
      </c>
      <c r="C87">
        <v>28</v>
      </c>
      <c r="D87">
        <v>145594</v>
      </c>
      <c r="E87">
        <v>148337</v>
      </c>
      <c r="F87">
        <v>19756167</v>
      </c>
      <c r="G87">
        <v>1001413</v>
      </c>
      <c r="H87">
        <v>20905917</v>
      </c>
      <c r="I87">
        <v>14950213</v>
      </c>
    </row>
    <row r="88" spans="1:9" x14ac:dyDescent="0.25">
      <c r="A88" t="s">
        <v>95</v>
      </c>
      <c r="B88">
        <v>1992</v>
      </c>
      <c r="C88">
        <v>25</v>
      </c>
      <c r="D88">
        <v>455</v>
      </c>
      <c r="E88">
        <v>1014</v>
      </c>
      <c r="F88">
        <v>5969232</v>
      </c>
      <c r="G88">
        <v>274983</v>
      </c>
      <c r="H88">
        <v>6245229</v>
      </c>
      <c r="I88">
        <v>33170350</v>
      </c>
    </row>
    <row r="89" spans="1:9" x14ac:dyDescent="0.25">
      <c r="A89" t="s">
        <v>96</v>
      </c>
      <c r="B89">
        <v>1993</v>
      </c>
      <c r="C89">
        <v>48</v>
      </c>
      <c r="D89">
        <v>1974</v>
      </c>
      <c r="E89">
        <v>3399</v>
      </c>
      <c r="F89">
        <v>12333667</v>
      </c>
      <c r="G89">
        <v>316169</v>
      </c>
      <c r="H89">
        <v>12653235</v>
      </c>
      <c r="I89">
        <v>5306549</v>
      </c>
    </row>
    <row r="90" spans="1:9" x14ac:dyDescent="0.25">
      <c r="A90" t="s">
        <v>97</v>
      </c>
      <c r="B90">
        <v>1994</v>
      </c>
      <c r="C90">
        <v>43</v>
      </c>
      <c r="D90">
        <v>2656</v>
      </c>
      <c r="E90">
        <v>9252</v>
      </c>
      <c r="F90">
        <v>28688613</v>
      </c>
      <c r="G90">
        <v>1798005</v>
      </c>
      <c r="H90">
        <v>30495870</v>
      </c>
      <c r="I90">
        <v>3327592</v>
      </c>
    </row>
    <row r="91" spans="1:9" x14ac:dyDescent="0.25">
      <c r="A91" t="s">
        <v>98</v>
      </c>
      <c r="B91">
        <v>1995</v>
      </c>
      <c r="C91">
        <v>44</v>
      </c>
      <c r="D91">
        <v>2474</v>
      </c>
      <c r="E91">
        <v>2855</v>
      </c>
      <c r="F91">
        <v>3477533</v>
      </c>
      <c r="G91">
        <v>1199967</v>
      </c>
      <c r="H91">
        <v>4680355</v>
      </c>
      <c r="I91">
        <v>12697600</v>
      </c>
    </row>
    <row r="92" spans="1:9" x14ac:dyDescent="0.25">
      <c r="A92" t="s">
        <v>99</v>
      </c>
      <c r="B92">
        <v>1996</v>
      </c>
      <c r="C92">
        <v>48</v>
      </c>
      <c r="D92">
        <v>4054</v>
      </c>
      <c r="E92">
        <v>41888</v>
      </c>
      <c r="F92">
        <v>26593485</v>
      </c>
      <c r="G92">
        <v>99495</v>
      </c>
      <c r="H92">
        <v>26734868</v>
      </c>
      <c r="I92">
        <v>10053360</v>
      </c>
    </row>
    <row r="93" spans="1:9" x14ac:dyDescent="0.25">
      <c r="A93" t="s">
        <v>100</v>
      </c>
      <c r="B93">
        <v>1997</v>
      </c>
      <c r="C93">
        <v>35</v>
      </c>
      <c r="D93">
        <v>5568</v>
      </c>
      <c r="E93">
        <v>16396</v>
      </c>
      <c r="F93">
        <v>12721243</v>
      </c>
      <c r="G93">
        <v>1572845</v>
      </c>
      <c r="H93">
        <v>14310484</v>
      </c>
      <c r="I93">
        <v>5096570</v>
      </c>
    </row>
    <row r="94" spans="1:9" x14ac:dyDescent="0.25">
      <c r="A94" t="s">
        <v>101</v>
      </c>
      <c r="B94">
        <v>1998</v>
      </c>
      <c r="C94">
        <v>41</v>
      </c>
      <c r="D94">
        <v>23704</v>
      </c>
      <c r="E94">
        <v>15602</v>
      </c>
      <c r="F94">
        <v>19376192</v>
      </c>
      <c r="G94">
        <v>167229</v>
      </c>
      <c r="H94">
        <v>19559023</v>
      </c>
      <c r="I94">
        <v>20106177</v>
      </c>
    </row>
    <row r="95" spans="1:9" x14ac:dyDescent="0.25">
      <c r="A95" t="s">
        <v>102</v>
      </c>
      <c r="B95">
        <v>1999</v>
      </c>
      <c r="C95">
        <v>40</v>
      </c>
      <c r="D95">
        <v>11031</v>
      </c>
      <c r="E95">
        <v>10109</v>
      </c>
      <c r="F95">
        <v>17423043</v>
      </c>
      <c r="G95">
        <v>986541</v>
      </c>
      <c r="H95">
        <v>18419693</v>
      </c>
      <c r="I95">
        <v>17172186</v>
      </c>
    </row>
    <row r="96" spans="1:9" x14ac:dyDescent="0.25">
      <c r="A96" t="s">
        <v>103</v>
      </c>
      <c r="B96">
        <v>2000</v>
      </c>
      <c r="C96">
        <v>39</v>
      </c>
      <c r="D96">
        <v>941</v>
      </c>
      <c r="E96">
        <v>1925</v>
      </c>
      <c r="F96">
        <v>10822153</v>
      </c>
      <c r="G96">
        <v>388276</v>
      </c>
      <c r="H96">
        <v>11212354</v>
      </c>
      <c r="I96">
        <v>8854727</v>
      </c>
    </row>
    <row r="97" spans="1:9" x14ac:dyDescent="0.25">
      <c r="A97" t="s">
        <v>104</v>
      </c>
      <c r="B97">
        <v>2001</v>
      </c>
      <c r="C97">
        <v>48</v>
      </c>
      <c r="D97">
        <v>1528</v>
      </c>
      <c r="E97">
        <v>11485</v>
      </c>
      <c r="F97">
        <v>27935646</v>
      </c>
      <c r="G97">
        <v>436665</v>
      </c>
      <c r="H97">
        <v>28383796</v>
      </c>
      <c r="I97">
        <v>13303478</v>
      </c>
    </row>
    <row r="98" spans="1:9" x14ac:dyDescent="0.25">
      <c r="A98" t="s">
        <v>105</v>
      </c>
      <c r="B98">
        <v>2002</v>
      </c>
      <c r="C98">
        <v>44</v>
      </c>
      <c r="D98">
        <v>662</v>
      </c>
      <c r="E98">
        <v>2489</v>
      </c>
      <c r="F98">
        <v>2578510</v>
      </c>
      <c r="G98">
        <v>25475</v>
      </c>
      <c r="H98">
        <v>2606474</v>
      </c>
      <c r="I98">
        <v>7694091</v>
      </c>
    </row>
    <row r="99" spans="1:9" x14ac:dyDescent="0.25">
      <c r="A99" t="s">
        <v>106</v>
      </c>
      <c r="B99">
        <v>2003</v>
      </c>
      <c r="C99">
        <v>43</v>
      </c>
      <c r="D99">
        <v>638</v>
      </c>
      <c r="E99">
        <v>8424</v>
      </c>
      <c r="F99">
        <v>9950579</v>
      </c>
      <c r="G99">
        <v>283401</v>
      </c>
      <c r="H99">
        <v>10242404</v>
      </c>
      <c r="I99">
        <v>9172167</v>
      </c>
    </row>
    <row r="100" spans="1:9" x14ac:dyDescent="0.25">
      <c r="A100" t="s">
        <v>107</v>
      </c>
      <c r="B100">
        <v>2004</v>
      </c>
      <c r="C100">
        <v>75</v>
      </c>
      <c r="D100">
        <v>6072</v>
      </c>
      <c r="E100">
        <v>10742</v>
      </c>
      <c r="F100">
        <v>19694945</v>
      </c>
      <c r="G100">
        <v>860930</v>
      </c>
      <c r="H100">
        <v>20566617</v>
      </c>
      <c r="I100">
        <v>80458845</v>
      </c>
    </row>
    <row r="101" spans="1:9" x14ac:dyDescent="0.25">
      <c r="A101" t="s">
        <v>108</v>
      </c>
      <c r="B101">
        <v>2005</v>
      </c>
      <c r="C101">
        <v>64</v>
      </c>
      <c r="D101">
        <v>4316</v>
      </c>
      <c r="E101">
        <v>1275</v>
      </c>
      <c r="F101">
        <v>38854786</v>
      </c>
      <c r="G101">
        <v>336950</v>
      </c>
      <c r="H101">
        <v>39193011</v>
      </c>
      <c r="I101">
        <v>177686300</v>
      </c>
    </row>
    <row r="102" spans="1:9" x14ac:dyDescent="0.25">
      <c r="A102" t="s">
        <v>109</v>
      </c>
      <c r="B102">
        <v>2006</v>
      </c>
      <c r="C102">
        <v>40</v>
      </c>
      <c r="D102">
        <v>4012</v>
      </c>
      <c r="E102">
        <v>7288</v>
      </c>
      <c r="F102">
        <v>66362259</v>
      </c>
      <c r="G102">
        <v>512484</v>
      </c>
      <c r="H102">
        <v>66882031</v>
      </c>
      <c r="I102">
        <v>12705835</v>
      </c>
    </row>
    <row r="103" spans="1:9" x14ac:dyDescent="0.25">
      <c r="A103" t="s">
        <v>110</v>
      </c>
      <c r="B103">
        <v>2007</v>
      </c>
      <c r="C103">
        <v>64</v>
      </c>
      <c r="D103">
        <v>5655</v>
      </c>
      <c r="E103">
        <v>55993</v>
      </c>
      <c r="F103">
        <v>22796165</v>
      </c>
      <c r="G103">
        <v>95337</v>
      </c>
      <c r="H103">
        <v>22947495</v>
      </c>
      <c r="I103">
        <v>14403536</v>
      </c>
    </row>
    <row r="104" spans="1:9" x14ac:dyDescent="0.25">
      <c r="A104" t="s">
        <v>111</v>
      </c>
      <c r="B104">
        <v>2008</v>
      </c>
      <c r="C104">
        <v>74</v>
      </c>
      <c r="D104">
        <v>140630</v>
      </c>
      <c r="E104">
        <v>22506</v>
      </c>
      <c r="F104">
        <v>15279771</v>
      </c>
      <c r="G104">
        <v>267673</v>
      </c>
      <c r="H104">
        <v>15569950</v>
      </c>
      <c r="I104">
        <v>48867103</v>
      </c>
    </row>
    <row r="105" spans="1:9" x14ac:dyDescent="0.25">
      <c r="A105" t="s">
        <v>112</v>
      </c>
      <c r="B105">
        <v>2009</v>
      </c>
      <c r="C105">
        <v>45</v>
      </c>
      <c r="D105">
        <v>2904</v>
      </c>
      <c r="E105">
        <v>9543</v>
      </c>
      <c r="F105">
        <v>39091881</v>
      </c>
      <c r="G105">
        <v>138237</v>
      </c>
      <c r="H105">
        <v>39239661</v>
      </c>
      <c r="I105">
        <v>7270793</v>
      </c>
    </row>
    <row r="106" spans="1:9" x14ac:dyDescent="0.25">
      <c r="A106" t="s">
        <v>113</v>
      </c>
      <c r="B106">
        <v>2010</v>
      </c>
      <c r="C106">
        <v>54</v>
      </c>
      <c r="D106">
        <v>1083</v>
      </c>
      <c r="E106">
        <v>840</v>
      </c>
      <c r="F106">
        <v>5497430</v>
      </c>
      <c r="G106">
        <v>699108</v>
      </c>
      <c r="H106">
        <v>6197378</v>
      </c>
      <c r="I106">
        <v>9256332</v>
      </c>
    </row>
    <row r="107" spans="1:9" x14ac:dyDescent="0.25">
      <c r="A107" t="s">
        <v>114</v>
      </c>
      <c r="B107">
        <v>2011</v>
      </c>
      <c r="C107">
        <v>48</v>
      </c>
      <c r="D107">
        <v>2136</v>
      </c>
      <c r="E107">
        <v>7763</v>
      </c>
      <c r="F107">
        <v>16194888</v>
      </c>
      <c r="G107">
        <v>277252</v>
      </c>
      <c r="H107">
        <v>16479903</v>
      </c>
      <c r="I107">
        <v>15295148</v>
      </c>
    </row>
    <row r="108" spans="1:9" x14ac:dyDescent="0.25">
      <c r="A108" t="s">
        <v>115</v>
      </c>
      <c r="B108">
        <v>2012</v>
      </c>
      <c r="C108">
        <v>54</v>
      </c>
      <c r="D108">
        <v>2626</v>
      </c>
      <c r="E108">
        <v>3361</v>
      </c>
      <c r="F108">
        <v>19129390</v>
      </c>
      <c r="G108">
        <v>538915</v>
      </c>
      <c r="H108">
        <v>19671666</v>
      </c>
      <c r="I108">
        <v>59663646</v>
      </c>
    </row>
    <row r="109" spans="1:9" x14ac:dyDescent="0.25">
      <c r="A109" t="s">
        <v>116</v>
      </c>
      <c r="B109">
        <v>2013</v>
      </c>
      <c r="C109">
        <v>22</v>
      </c>
      <c r="D109">
        <v>287</v>
      </c>
      <c r="E109">
        <v>383</v>
      </c>
      <c r="F109">
        <v>13901290</v>
      </c>
      <c r="G109">
        <v>0</v>
      </c>
      <c r="H109">
        <v>13901673</v>
      </c>
      <c r="I109">
        <v>5227800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emdat-advandced-search - tropic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Julian</cp:lastModifiedBy>
  <dcterms:created xsi:type="dcterms:W3CDTF">2013-11-13T18:07:43Z</dcterms:created>
  <dcterms:modified xsi:type="dcterms:W3CDTF">2013-11-14T18:34:57Z</dcterms:modified>
</cp:coreProperties>
</file>